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CUENTAS PUBLICAS 2017\INFORME TRIMESTRAL DICIEMBRE 2017\DIGITAL\"/>
    </mc:Choice>
  </mc:AlternateContent>
  <bookViews>
    <workbookView xWindow="0" yWindow="0" windowWidth="24000" windowHeight="9735"/>
  </bookViews>
  <sheets>
    <sheet name="EAA" sheetId="1" r:id="rId1"/>
    <sheet name="Instructivo_EAA" sheetId="3" r:id="rId2"/>
  </sheets>
  <definedNames>
    <definedName name="_xlnm._FilterDatabase" localSheetId="0" hidden="1">EAA!$A$2:$G$100</definedName>
  </definedNames>
  <calcPr calcId="162913"/>
</workbook>
</file>

<file path=xl/calcChain.xml><?xml version="1.0" encoding="utf-8"?>
<calcChain xmlns="http://schemas.openxmlformats.org/spreadsheetml/2006/main">
  <c r="G98" i="1" l="1"/>
  <c r="G94" i="1"/>
  <c r="G93" i="1"/>
  <c r="G90" i="1"/>
  <c r="G89" i="1"/>
  <c r="G86" i="1"/>
  <c r="G85" i="1"/>
  <c r="G82" i="1"/>
  <c r="G77" i="1"/>
  <c r="G74" i="1"/>
  <c r="G70" i="1"/>
  <c r="G66" i="1"/>
  <c r="G62" i="1"/>
  <c r="G61" i="1"/>
  <c r="G57" i="1"/>
  <c r="G54" i="1"/>
  <c r="G53" i="1"/>
  <c r="G50" i="1"/>
  <c r="G46" i="1"/>
  <c r="G45" i="1"/>
  <c r="G42" i="1"/>
  <c r="G41" i="1"/>
  <c r="G37" i="1"/>
  <c r="G30" i="1"/>
  <c r="G29" i="1"/>
  <c r="G26" i="1"/>
  <c r="G25" i="1"/>
  <c r="G22" i="1"/>
  <c r="G14" i="1"/>
  <c r="G10" i="1"/>
  <c r="G9" i="1"/>
  <c r="G6" i="1"/>
  <c r="F100" i="1"/>
  <c r="G100" i="1" s="1"/>
  <c r="F99" i="1"/>
  <c r="G99" i="1" s="1"/>
  <c r="F98" i="1"/>
  <c r="F96" i="1"/>
  <c r="G96" i="1" s="1"/>
  <c r="F95" i="1"/>
  <c r="G95" i="1" s="1"/>
  <c r="F94" i="1"/>
  <c r="F93" i="1"/>
  <c r="F92" i="1"/>
  <c r="G92" i="1" s="1"/>
  <c r="F91" i="1"/>
  <c r="G91" i="1" s="1"/>
  <c r="F90" i="1"/>
  <c r="F89" i="1"/>
  <c r="F88" i="1"/>
  <c r="G88" i="1" s="1"/>
  <c r="F87" i="1"/>
  <c r="G87" i="1" s="1"/>
  <c r="F86" i="1"/>
  <c r="F85" i="1"/>
  <c r="F83" i="1"/>
  <c r="G83" i="1" s="1"/>
  <c r="F82" i="1"/>
  <c r="F81" i="1"/>
  <c r="G81" i="1" s="1"/>
  <c r="F80" i="1"/>
  <c r="G80" i="1" s="1"/>
  <c r="F79" i="1"/>
  <c r="G79" i="1" s="1"/>
  <c r="F77" i="1"/>
  <c r="F76" i="1"/>
  <c r="G76" i="1" s="1"/>
  <c r="F75" i="1"/>
  <c r="G75" i="1" s="1"/>
  <c r="F74" i="1"/>
  <c r="F73" i="1"/>
  <c r="G73" i="1" s="1"/>
  <c r="F71" i="1"/>
  <c r="G71" i="1" s="1"/>
  <c r="F70" i="1"/>
  <c r="F69" i="1"/>
  <c r="G69" i="1" s="1"/>
  <c r="F68" i="1"/>
  <c r="G68" i="1" s="1"/>
  <c r="F67" i="1"/>
  <c r="G67" i="1" s="1"/>
  <c r="F66" i="1"/>
  <c r="F65" i="1"/>
  <c r="G65" i="1" s="1"/>
  <c r="F64" i="1"/>
  <c r="G64" i="1" s="1"/>
  <c r="F62" i="1"/>
  <c r="F61" i="1"/>
  <c r="F60" i="1"/>
  <c r="G60" i="1" s="1"/>
  <c r="F59" i="1"/>
  <c r="G59" i="1" s="1"/>
  <c r="F58" i="1"/>
  <c r="G58" i="1" s="1"/>
  <c r="F57" i="1"/>
  <c r="F56" i="1"/>
  <c r="G56" i="1" s="1"/>
  <c r="F54" i="1"/>
  <c r="F53" i="1"/>
  <c r="F52" i="1"/>
  <c r="G52" i="1" s="1"/>
  <c r="F51" i="1"/>
  <c r="G51" i="1" s="1"/>
  <c r="F50" i="1"/>
  <c r="F48" i="1"/>
  <c r="G48" i="1" s="1"/>
  <c r="F47" i="1"/>
  <c r="G47" i="1" s="1"/>
  <c r="F46" i="1"/>
  <c r="F45" i="1"/>
  <c r="F44" i="1"/>
  <c r="G44" i="1" s="1"/>
  <c r="F42" i="1"/>
  <c r="F41" i="1"/>
  <c r="F40" i="1"/>
  <c r="G40" i="1" s="1"/>
  <c r="F39" i="1"/>
  <c r="G39" i="1" s="1"/>
  <c r="F37" i="1"/>
  <c r="F36" i="1"/>
  <c r="G36" i="1" s="1"/>
  <c r="F34" i="1"/>
  <c r="G34" i="1" s="1"/>
  <c r="F32" i="1"/>
  <c r="G32" i="1" s="1"/>
  <c r="F31" i="1"/>
  <c r="G31" i="1" s="1"/>
  <c r="F30" i="1"/>
  <c r="F29" i="1"/>
  <c r="F28" i="1"/>
  <c r="G28" i="1" s="1"/>
  <c r="F27" i="1"/>
  <c r="G27" i="1" s="1"/>
  <c r="F26" i="1"/>
  <c r="F25" i="1"/>
  <c r="F24" i="1"/>
  <c r="G24" i="1" s="1"/>
  <c r="F23" i="1"/>
  <c r="G23" i="1" s="1"/>
  <c r="F22" i="1"/>
  <c r="F20" i="1"/>
  <c r="G20" i="1" s="1"/>
  <c r="F19" i="1"/>
  <c r="G19" i="1" s="1"/>
  <c r="F18" i="1"/>
  <c r="G18" i="1" s="1"/>
  <c r="F17" i="1"/>
  <c r="G17" i="1" s="1"/>
  <c r="F16" i="1"/>
  <c r="G16" i="1" s="1"/>
  <c r="F15" i="1"/>
  <c r="G15" i="1" s="1"/>
  <c r="F14" i="1"/>
  <c r="F12" i="1"/>
  <c r="G12" i="1" s="1"/>
  <c r="F11" i="1"/>
  <c r="G11" i="1" s="1"/>
  <c r="F10" i="1"/>
  <c r="F9" i="1"/>
  <c r="F8" i="1"/>
  <c r="G8" i="1" s="1"/>
  <c r="F7" i="1"/>
  <c r="G7" i="1" s="1"/>
  <c r="F6" i="1"/>
  <c r="E97" i="1"/>
  <c r="E91" i="1"/>
  <c r="E84" i="1"/>
  <c r="E78" i="1"/>
  <c r="E72" i="1"/>
  <c r="E63" i="1"/>
  <c r="E55" i="1"/>
  <c r="E49" i="1"/>
  <c r="E44" i="1"/>
  <c r="E38" i="1"/>
  <c r="E35" i="1"/>
  <c r="E33" i="1"/>
  <c r="E27" i="1"/>
  <c r="E21" i="1"/>
  <c r="E13" i="1"/>
  <c r="E5" i="1"/>
  <c r="D97" i="1"/>
  <c r="D91" i="1"/>
  <c r="D84" i="1"/>
  <c r="D78" i="1"/>
  <c r="D72" i="1"/>
  <c r="D63" i="1"/>
  <c r="D55" i="1"/>
  <c r="D49" i="1"/>
  <c r="D44" i="1"/>
  <c r="D38" i="1"/>
  <c r="D35" i="1"/>
  <c r="D33" i="1"/>
  <c r="D27" i="1"/>
  <c r="D21" i="1"/>
  <c r="D13" i="1"/>
  <c r="D5" i="1"/>
  <c r="C97" i="1"/>
  <c r="F97" i="1" s="1"/>
  <c r="G97" i="1" s="1"/>
  <c r="C91" i="1"/>
  <c r="C84" i="1"/>
  <c r="F84" i="1" s="1"/>
  <c r="G84" i="1" s="1"/>
  <c r="C78" i="1"/>
  <c r="C72" i="1"/>
  <c r="C63" i="1"/>
  <c r="C55" i="1"/>
  <c r="C49" i="1"/>
  <c r="F49" i="1" s="1"/>
  <c r="G49" i="1" s="1"/>
  <c r="C44" i="1"/>
  <c r="C38" i="1"/>
  <c r="F38" i="1" s="1"/>
  <c r="G38" i="1" s="1"/>
  <c r="C35" i="1"/>
  <c r="F35" i="1" s="1"/>
  <c r="G35" i="1" s="1"/>
  <c r="C33" i="1"/>
  <c r="F33" i="1" s="1"/>
  <c r="G33" i="1" s="1"/>
  <c r="C27" i="1"/>
  <c r="C21" i="1"/>
  <c r="F21" i="1" s="1"/>
  <c r="G21" i="1" s="1"/>
  <c r="C13" i="1"/>
  <c r="C5" i="1"/>
  <c r="F78" i="1" l="1"/>
  <c r="G78" i="1" s="1"/>
  <c r="F72" i="1"/>
  <c r="G72" i="1" s="1"/>
  <c r="F63" i="1"/>
  <c r="G63" i="1" s="1"/>
  <c r="D43" i="1"/>
  <c r="C43" i="1"/>
  <c r="E43" i="1"/>
  <c r="F13" i="1"/>
  <c r="G13" i="1" s="1"/>
  <c r="F5" i="1"/>
  <c r="G5" i="1" s="1"/>
  <c r="F55" i="1"/>
  <c r="G55" i="1" s="1"/>
  <c r="C4" i="1"/>
  <c r="D4" i="1"/>
  <c r="E4" i="1"/>
  <c r="E3" i="1" l="1"/>
  <c r="D3" i="1"/>
  <c r="C3" i="1"/>
  <c r="F43" i="1"/>
  <c r="G43" i="1" s="1"/>
  <c r="F4" i="1"/>
  <c r="G4" i="1" s="1"/>
  <c r="F3" i="1" l="1"/>
  <c r="G3" i="1" s="1"/>
</calcChain>
</file>

<file path=xl/sharedStrings.xml><?xml version="1.0" encoding="utf-8"?>
<sst xmlns="http://schemas.openxmlformats.org/spreadsheetml/2006/main" count="125" uniqueCount="124">
  <si>
    <t>ÍNDICE</t>
  </si>
  <si>
    <t>NOMBRE</t>
  </si>
  <si>
    <t>SALDO INICIAL
(A)</t>
  </si>
  <si>
    <t>ACTIVO</t>
  </si>
  <si>
    <t>ACTIVO CIRCULANTE</t>
  </si>
  <si>
    <t>Efectivo y equivalentes</t>
  </si>
  <si>
    <t>Efectivo</t>
  </si>
  <si>
    <t>Bancos/tesorería</t>
  </si>
  <si>
    <t>Bancos/dependencias y otros</t>
  </si>
  <si>
    <t>Inversiones temporales (hasta 3 meses)</t>
  </si>
  <si>
    <t>Fondos con afectación específica</t>
  </si>
  <si>
    <t>Otros efectivos y equivalentes</t>
  </si>
  <si>
    <t>Derechos a recibir efectivo o equivalentes</t>
  </si>
  <si>
    <t>Inversiones financieras de corto plazo</t>
  </si>
  <si>
    <t>Cuentas por cobrar a corto plazo</t>
  </si>
  <si>
    <t>Deudores diversos por cobrar a corto plazo</t>
  </si>
  <si>
    <t>Ingresos por recuperar a corto plazo</t>
  </si>
  <si>
    <t>Préstamos otorgados a corto plazo</t>
  </si>
  <si>
    <t>Otros derechos a recibir efectivo o equivalentes a corto plazo</t>
  </si>
  <si>
    <t>Derechos a recibir bienes o servicios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</si>
  <si>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</si>
  <si>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</si>
  <si>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</si>
  <si>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</si>
  <si>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</si>
  <si>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</si>
  <si>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</si>
  <si>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</si>
  <si>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</si>
  <si>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</si>
  <si>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</si>
  <si>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Almacenes</t>
  </si>
  <si>
    <t>Almacén de materiales y suministros de consumo</t>
  </si>
  <si>
    <t>Estimación por pérdidas o deterioro de activos circulantes</t>
  </si>
  <si>
    <t>Estimaciones para cuentas incobrables por derechos a recibir efectivo o equivalentes</t>
  </si>
  <si>
    <t>Otros activos circulantes</t>
  </si>
  <si>
    <t>Valores en garantía</t>
  </si>
  <si>
    <t>Bienes derivados de embargos, decomisos, aseguramientos y dación en pago</t>
  </si>
  <si>
    <t>ACTIVO NO CIRCULANTE</t>
  </si>
  <si>
    <t>Inversiones financieras a largo plazo</t>
  </si>
  <si>
    <t>Inversiones a largo plazo</t>
  </si>
  <si>
    <t>Títulos y valores a largo plazo</t>
  </si>
  <si>
    <t>Fideicomisos, mandatos y contratos análogos</t>
  </si>
  <si>
    <t>Participaciones y aportaciones de capital</t>
  </si>
  <si>
    <t>Derechos a recibir efectivo o equivalentes a largo plazo</t>
  </si>
  <si>
    <t>Documentos por cobrar a largo plazo</t>
  </si>
  <si>
    <t>Deudores diversos a largo plazo</t>
  </si>
  <si>
    <t>Ingresos por recuperar a largo plazo</t>
  </si>
  <si>
    <t>Préstamos otorgados a largo plazo</t>
  </si>
  <si>
    <t>Otros derechos a recibir efectivo o equivalentes a largo plazo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</si>
  <si>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</si>
  <si>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</si>
  <si>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</si>
  <si>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</si>
  <si>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</si>
  <si>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</si>
  <si>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</si>
  <si>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</si>
  <si>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</si>
  <si>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</si>
  <si>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</si>
  <si>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</si>
  <si>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</si>
  <si>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</si>
  <si>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</si>
  <si>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</si>
  <si>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</si>
  <si>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</si>
  <si>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</si>
  <si>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</si>
  <si>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</si>
  <si>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</si>
  <si>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</si>
  <si>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Depreciación acumulada de infraestructura</t>
  </si>
  <si>
    <t>Depreciación acumulada de bienes muebles</t>
  </si>
  <si>
    <t>Deterioro acumulado de activos biológicos</t>
  </si>
  <si>
    <t>Amortización acumulada de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</si>
  <si>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</si>
  <si>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</si>
  <si>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</si>
  <si>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</si>
  <si>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</si>
  <si>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</si>
  <si>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</si>
  <si>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Estimaciones por pérdida de cuentas incobrables de documentos por cobrar a largo plazo</t>
  </si>
  <si>
    <t>Estimaciones por pérdida de cuentas incobrables de deudores diversos por cobrar a largo plazo</t>
  </si>
  <si>
    <t>Estimaciones por pérdida de cuentas incobrables de ingresos por cobrar a largo plazo</t>
  </si>
  <si>
    <t>Estimaciones por pérdida de cuentas incobrables de préstamos otorgados a largo plazo</t>
  </si>
  <si>
    <t>Estimaciones por pérdida de otras cuentas incobrables a largo plazo</t>
  </si>
  <si>
    <t>Otros activos no circulantes</t>
  </si>
  <si>
    <t>Bienes en concesión</t>
  </si>
  <si>
    <t>Bienes en arrendamiento financiero</t>
  </si>
  <si>
    <t>Bienes en comodato</t>
  </si>
  <si>
    <t>Depósitos de fondos de terceros en garantía y/o administración</t>
  </si>
  <si>
    <t>Deudores por anticipos de la tesorería a corto plazo</t>
  </si>
  <si>
    <t>Estimación por deterioro de inventarios</t>
  </si>
  <si>
    <t>Bienes en garantía (excluye depósitos de fondos)</t>
  </si>
  <si>
    <t>Depreciación, deterioro y amortización acumulada de bienes</t>
  </si>
  <si>
    <t>Depreciación acumulada de bienes inmuebles</t>
  </si>
  <si>
    <t>Estimación por pérdida o deterioro de activos no circulantes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</si>
  <si>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</si>
  <si>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Corresponde al nombre o descripción de la cuenta de acuerdo al Plan de Cuentas emitido por el CONAC.</t>
    </r>
  </si>
  <si>
    <t>Restricción:</t>
  </si>
  <si>
    <t>Recomendaciones:</t>
  </si>
  <si>
    <t>Los saldos de cada uno de los rubros del activo deben ser los mismos que los que se muestran en el Estado de Situación Financiera.</t>
  </si>
  <si>
    <t>Aplica a:</t>
  </si>
  <si>
    <t>Impreso y/o digital</t>
  </si>
  <si>
    <t>No se puede modificar el formato.</t>
  </si>
  <si>
    <r>
      <rPr>
        <b/>
        <sz val="8"/>
        <color indexed="8"/>
        <rFont val="Arial"/>
        <family val="2"/>
      </rPr>
      <t>SALDO INICIAL (A):</t>
    </r>
    <r>
      <rPr>
        <sz val="8"/>
        <color theme="1"/>
        <rFont val="Arial"/>
        <family val="2"/>
      </rPr>
      <t xml:space="preserve"> Saldo al 31 de diciembre del año anterior.</t>
    </r>
  </si>
  <si>
    <t>Adquisición con fondos de terceros</t>
  </si>
  <si>
    <t>Bajo protesta de decir verdad declaramos que los Estados Financieros y sus notas, son razonablemente correctos y son responsabilidad del emisor.</t>
  </si>
  <si>
    <t>_________________________</t>
  </si>
  <si>
    <r>
      <rPr>
        <b/>
        <sz val="8"/>
        <color indexed="8"/>
        <rFont val="Arial"/>
        <family val="2"/>
      </rPr>
      <t>ÍNDICE:</t>
    </r>
    <r>
      <rPr>
        <sz val="8"/>
        <color theme="1"/>
        <rFont val="Arial"/>
        <family val="2"/>
      </rPr>
      <t xml:space="preserve"> Referencia que corresponde al número de cuenta al cuarto nivel del Plan de Cuentas emitido por el CONAC (DOF 29/02/2016). </t>
    </r>
    <r>
      <rPr>
        <b/>
        <sz val="8"/>
        <color theme="1"/>
        <rFont val="Arial"/>
        <family val="2"/>
      </rPr>
      <t>En impreso al tercer nivel.</t>
    </r>
  </si>
  <si>
    <t>CARGOS DEL PERIODO (B)</t>
  </si>
  <si>
    <t xml:space="preserve">ABONOS DEL PERIODO (C) </t>
  </si>
  <si>
    <t>SALDO FINAL
(D) = (A)+(B)-(C)</t>
  </si>
  <si>
    <t>VARIACIÓN DEL PERIODO
(E) = (D)-(A)</t>
  </si>
  <si>
    <r>
      <rPr>
        <b/>
        <sz val="8"/>
        <color indexed="8"/>
        <rFont val="Arial"/>
        <family val="2"/>
      </rPr>
      <t>CARGOS DEL PERIODO (B):</t>
    </r>
    <r>
      <rPr>
        <sz val="8"/>
        <color theme="1"/>
        <rFont val="Arial"/>
        <family val="2"/>
      </rPr>
      <t xml:space="preserve"> Corresponde a los cargos acumulados al trimestre o cuenta pública anual que se presenta.</t>
    </r>
  </si>
  <si>
    <r>
      <rPr>
        <b/>
        <sz val="8"/>
        <color indexed="8"/>
        <rFont val="Arial"/>
        <family val="2"/>
      </rPr>
      <t>ABONOS DEL PERIODO (C):</t>
    </r>
    <r>
      <rPr>
        <sz val="8"/>
        <color theme="1"/>
        <rFont val="Arial"/>
        <family val="2"/>
      </rPr>
      <t xml:space="preserve"> Corresponde a los abonos acumulados al trimestre o cuenta pública anual que se presenta.</t>
    </r>
  </si>
  <si>
    <r>
      <rPr>
        <b/>
        <sz val="8"/>
        <color indexed="8"/>
        <rFont val="Arial"/>
        <family val="2"/>
      </rPr>
      <t>SALDO FINAL (D) = (A) + (B) - (C):</t>
    </r>
    <r>
      <rPr>
        <sz val="8"/>
        <color theme="1"/>
        <rFont val="Arial"/>
        <family val="2"/>
      </rPr>
      <t xml:space="preserve"> Corresponde al saldo final de las cuentas, atendiendo la siguiente operación aritmética: saldo inicial más cargos, menos los abonos.</t>
    </r>
  </si>
  <si>
    <r>
      <rPr>
        <b/>
        <sz val="8"/>
        <color indexed="8"/>
        <rFont val="Arial"/>
        <family val="2"/>
      </rPr>
      <t>VARIACIÓN DEL PERIODO (E) = (D) - (A):</t>
    </r>
    <r>
      <rPr>
        <sz val="8"/>
        <color theme="1"/>
        <rFont val="Arial"/>
        <family val="2"/>
      </rPr>
      <t xml:space="preserve"> Diferencia del saldo final menos saldo inicial.</t>
    </r>
  </si>
  <si>
    <t>ESTADO ANALÍTICO DEL ACTIVO
JUNTA DE AGUA POTABLE Y ALCANTARILLADO DE COMONFORT, GTO.
DEL 1 DE ENERO AL AL 31 DE DICIEMBRE DEL 2017</t>
  </si>
  <si>
    <t>Director General
Arq. Salvador Rodriguez Guevara</t>
  </si>
  <si>
    <t>Jefe de Contabilidad
C.P. Adela Viridiana Mendoza Caballero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</si>
</sst>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7" formatCode="_-&quot;$&quot;* #,##0.00_-;\-&quot;$&quot;* #,##0.00_-;_-&quot;$&quot;* &quot;-&quot;??_-;_-@_-"/>
    <numFmt numFmtId="168" formatCode="_-* #,##0.00_-;\-* #,##0.00_-;_-* &quot;-&quot;??_-;_-@_-"/>
  </numFmts>
  <fonts count="10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indexed="8"/>
      <name val="Arial"/>
      <family val="2"/>
    </font>
    <font>
      <sz val="11"/>
      <color indexed="8"/>
      <name val="Calibri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1" tint="0.49998474074526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6">
    <xf numFmtId="0" fontId="0" fillId="0" borderId="0"/>
    <xf numFmtId="164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8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8" fillId="0" borderId="0"/>
    <xf numFmtId="168" fontId="1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44">
    <xf numFmtId="0" fontId="0" fillId="0" borderId="0" xfId="0"/>
    <xf numFmtId="0" fontId="3" fillId="0" borderId="1" xfId="8" applyFont="1" applyBorder="1" applyAlignment="1">
      <alignment horizontal="center" vertical="top"/>
    </xf>
    <xf numFmtId="0" fontId="3" fillId="0" borderId="2" xfId="8" applyFont="1" applyBorder="1" applyAlignment="1">
      <alignment vertical="top" wrapText="1"/>
    </xf>
    <xf numFmtId="4" fontId="3" fillId="0" borderId="2" xfId="8" applyNumberFormat="1" applyFont="1" applyFill="1" applyBorder="1" applyAlignment="1" applyProtection="1">
      <alignment vertical="top" wrapText="1"/>
      <protection locked="0"/>
    </xf>
    <xf numFmtId="4" fontId="3" fillId="0" borderId="3" xfId="8" applyNumberFormat="1" applyFont="1" applyFill="1" applyBorder="1" applyAlignment="1" applyProtection="1">
      <alignment vertical="top" wrapText="1"/>
      <protection locked="0"/>
    </xf>
    <xf numFmtId="0" fontId="3" fillId="0" borderId="4" xfId="8" applyFont="1" applyBorder="1" applyAlignment="1">
      <alignment horizontal="center" vertical="top"/>
    </xf>
    <xf numFmtId="0" fontId="3" fillId="0" borderId="0" xfId="8" applyFont="1" applyBorder="1" applyAlignment="1">
      <alignment vertical="top" wrapText="1"/>
    </xf>
    <xf numFmtId="4" fontId="3" fillId="0" borderId="0" xfId="8" applyNumberFormat="1" applyFont="1" applyFill="1" applyBorder="1" applyAlignment="1" applyProtection="1">
      <alignment vertical="top" wrapText="1"/>
      <protection locked="0"/>
    </xf>
    <xf numFmtId="4" fontId="3" fillId="0" borderId="5" xfId="8" applyNumberFormat="1" applyFont="1" applyFill="1" applyBorder="1" applyAlignment="1" applyProtection="1">
      <alignment vertical="top" wrapText="1"/>
      <protection locked="0"/>
    </xf>
    <xf numFmtId="0" fontId="4" fillId="0" borderId="4" xfId="8" applyFont="1" applyBorder="1" applyAlignment="1">
      <alignment horizontal="center" vertical="top"/>
    </xf>
    <xf numFmtId="4" fontId="0" fillId="0" borderId="0" xfId="0" applyNumberFormat="1" applyFont="1" applyFill="1" applyBorder="1" applyAlignment="1" applyProtection="1">
      <alignment horizontal="right" wrapText="1"/>
      <protection locked="0"/>
    </xf>
    <xf numFmtId="4" fontId="0" fillId="0" borderId="5" xfId="0" applyNumberFormat="1" applyFont="1" applyFill="1" applyBorder="1" applyAlignment="1" applyProtection="1">
      <alignment horizontal="right" wrapText="1"/>
      <protection locked="0"/>
    </xf>
    <xf numFmtId="4" fontId="4" fillId="0" borderId="5" xfId="8" applyNumberFormat="1" applyFont="1" applyFill="1" applyBorder="1" applyAlignment="1" applyProtection="1">
      <alignment vertical="top" wrapText="1"/>
      <protection locked="0"/>
    </xf>
    <xf numFmtId="4" fontId="4" fillId="0" borderId="0" xfId="8" applyNumberFormat="1" applyFont="1" applyFill="1" applyBorder="1" applyAlignment="1" applyProtection="1">
      <alignment vertical="top" wrapText="1"/>
      <protection locked="0"/>
    </xf>
    <xf numFmtId="4" fontId="3" fillId="0" borderId="0" xfId="8" applyNumberFormat="1" applyFont="1" applyFill="1" applyBorder="1" applyAlignment="1" applyProtection="1">
      <alignment wrapText="1"/>
      <protection locked="0"/>
    </xf>
    <xf numFmtId="4" fontId="3" fillId="0" borderId="5" xfId="8" applyNumberFormat="1" applyFont="1" applyFill="1" applyBorder="1" applyAlignment="1" applyProtection="1">
      <alignment wrapText="1"/>
      <protection locked="0"/>
    </xf>
    <xf numFmtId="0" fontId="4" fillId="0" borderId="6" xfId="8" applyFont="1" applyBorder="1" applyAlignment="1">
      <alignment horizontal="center" vertical="top"/>
    </xf>
    <xf numFmtId="4" fontId="4" fillId="0" borderId="7" xfId="8" applyNumberFormat="1" applyFont="1" applyFill="1" applyBorder="1" applyAlignment="1" applyProtection="1">
      <alignment vertical="top" wrapText="1"/>
      <protection locked="0"/>
    </xf>
    <xf numFmtId="4" fontId="4" fillId="0" borderId="8" xfId="8" applyNumberFormat="1" applyFont="1" applyFill="1" applyBorder="1" applyAlignment="1" applyProtection="1">
      <alignment vertical="top" wrapText="1"/>
      <protection locked="0"/>
    </xf>
    <xf numFmtId="0" fontId="3" fillId="2" borderId="0" xfId="8" applyFont="1" applyFill="1" applyBorder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3" fillId="3" borderId="0" xfId="8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 indent="1"/>
    </xf>
    <xf numFmtId="0" fontId="7" fillId="4" borderId="9" xfId="8" applyFont="1" applyFill="1" applyBorder="1" applyAlignment="1">
      <alignment horizontal="center" vertical="center" wrapText="1"/>
    </xf>
    <xf numFmtId="4" fontId="7" fillId="4" borderId="9" xfId="8" applyNumberFormat="1" applyFont="1" applyFill="1" applyBorder="1" applyAlignment="1">
      <alignment horizontal="center" vertical="center" wrapText="1"/>
    </xf>
    <xf numFmtId="0" fontId="7" fillId="4" borderId="13" xfId="8" applyFont="1" applyFill="1" applyBorder="1" applyAlignment="1">
      <alignment horizontal="center" vertical="center"/>
    </xf>
    <xf numFmtId="0" fontId="4" fillId="0" borderId="0" xfId="8" applyFont="1" applyBorder="1" applyAlignment="1">
      <alignment horizontal="left" vertical="top" wrapText="1" indent="1"/>
    </xf>
    <xf numFmtId="0" fontId="3" fillId="0" borderId="0" xfId="8" applyFont="1" applyBorder="1" applyAlignment="1">
      <alignment horizontal="left" vertical="top" wrapText="1"/>
    </xf>
    <xf numFmtId="0" fontId="4" fillId="0" borderId="4" xfId="8" applyNumberFormat="1" applyFont="1" applyFill="1" applyBorder="1" applyAlignment="1">
      <alignment horizontal="center" vertical="top"/>
    </xf>
    <xf numFmtId="0" fontId="4" fillId="0" borderId="7" xfId="8" applyFont="1" applyBorder="1" applyAlignment="1">
      <alignment horizontal="left" vertical="top" wrapText="1" indent="1"/>
    </xf>
    <xf numFmtId="0" fontId="4" fillId="0" borderId="0" xfId="8" applyFont="1" applyAlignment="1" applyProtection="1">
      <alignment vertical="top"/>
    </xf>
    <xf numFmtId="0" fontId="4" fillId="0" borderId="0" xfId="8" applyFont="1" applyAlignment="1">
      <alignment vertical="top" wrapText="1"/>
    </xf>
    <xf numFmtId="4" fontId="4" fillId="0" borderId="0" xfId="8" applyNumberFormat="1" applyFont="1" applyAlignment="1">
      <alignment vertical="top"/>
    </xf>
    <xf numFmtId="0" fontId="4" fillId="0" borderId="0" xfId="8" applyFont="1" applyAlignment="1">
      <alignment vertical="top"/>
    </xf>
    <xf numFmtId="0" fontId="4" fillId="0" borderId="0" xfId="8" applyFont="1" applyAlignment="1" applyProtection="1">
      <alignment vertical="top"/>
      <protection locked="0"/>
    </xf>
    <xf numFmtId="0" fontId="4" fillId="0" borderId="0" xfId="8" applyFont="1" applyAlignment="1" applyProtection="1">
      <alignment horizontal="left" vertical="top"/>
      <protection locked="0"/>
    </xf>
    <xf numFmtId="0" fontId="4" fillId="0" borderId="0" xfId="8" applyFont="1" applyAlignment="1" applyProtection="1">
      <alignment horizontal="center" vertical="top"/>
      <protection locked="0"/>
    </xf>
    <xf numFmtId="0" fontId="4" fillId="0" borderId="0" xfId="8" applyFont="1" applyBorder="1" applyAlignment="1" applyProtection="1">
      <alignment vertical="top"/>
      <protection locked="0"/>
    </xf>
    <xf numFmtId="0" fontId="3" fillId="0" borderId="0" xfId="8" applyFont="1" applyBorder="1" applyAlignment="1">
      <alignment horizontal="center" vertical="top"/>
    </xf>
    <xf numFmtId="0" fontId="7" fillId="4" borderId="10" xfId="8" applyFont="1" applyFill="1" applyBorder="1" applyAlignment="1" applyProtection="1">
      <alignment horizontal="center" vertical="center" wrapText="1"/>
      <protection locked="0"/>
    </xf>
    <xf numFmtId="0" fontId="7" fillId="4" borderId="11" xfId="8" applyFont="1" applyFill="1" applyBorder="1" applyAlignment="1" applyProtection="1">
      <alignment horizontal="center" vertical="center" wrapText="1"/>
      <protection locked="0"/>
    </xf>
    <xf numFmtId="0" fontId="7" fillId="4" borderId="12" xfId="8" applyFont="1" applyFill="1" applyBorder="1" applyAlignment="1" applyProtection="1">
      <alignment horizontal="center" vertical="center" wrapText="1"/>
      <protection locked="0"/>
    </xf>
    <xf numFmtId="0" fontId="4" fillId="0" borderId="0" xfId="8" applyFont="1" applyBorder="1" applyAlignment="1" applyProtection="1">
      <alignment horizontal="center" vertical="top" wrapText="1"/>
      <protection locked="0"/>
    </xf>
    <xf numFmtId="0" fontId="4" fillId="0" borderId="0" xfId="8" applyFont="1" applyBorder="1" applyAlignment="1" applyProtection="1">
      <alignment horizontal="left" vertical="top" wrapText="1" indent="2"/>
      <protection locked="0"/>
    </xf>
  </cellXfs>
  <cellStyles count="46">
    <cellStyle name="Euro" xfId="1"/>
    <cellStyle name="Millares 2" xfId="2"/>
    <cellStyle name="Millares 2 2" xfId="3"/>
    <cellStyle name="Millares 2 2 2" xfId="26"/>
    <cellStyle name="Millares 2 2 3" xfId="17"/>
    <cellStyle name="Millares 2 3" xfId="4"/>
    <cellStyle name="Millares 2 3 2" xfId="27"/>
    <cellStyle name="Millares 2 3 3" xfId="18"/>
    <cellStyle name="Millares 2 4" xfId="25"/>
    <cellStyle name="Millares 2 4 2" xfId="40"/>
    <cellStyle name="Millares 2 5" xfId="34"/>
    <cellStyle name="Millares 2 6" xfId="16"/>
    <cellStyle name="Millares 3" xfId="5"/>
    <cellStyle name="Millares 3 2" xfId="28"/>
    <cellStyle name="Millares 3 2 2" xfId="41"/>
    <cellStyle name="Millares 3 3" xfId="35"/>
    <cellStyle name="Millares 3 4" xfId="19"/>
    <cellStyle name="Moneda 2" xfId="6"/>
    <cellStyle name="Moneda 2 2" xfId="29"/>
    <cellStyle name="Moneda 2 3" xfId="20"/>
    <cellStyle name="Normal" xfId="0" builtinId="0"/>
    <cellStyle name="Normal 2" xfId="7"/>
    <cellStyle name="Normal 2 2" xfId="8"/>
    <cellStyle name="Normal 2 3" xfId="30"/>
    <cellStyle name="Normal 2 3 2" xfId="42"/>
    <cellStyle name="Normal 2 4" xfId="36"/>
    <cellStyle name="Normal 2 5" xfId="21"/>
    <cellStyle name="Normal 3" xfId="9"/>
    <cellStyle name="Normal 3 2" xfId="31"/>
    <cellStyle name="Normal 3 2 2" xfId="43"/>
    <cellStyle name="Normal 3 3" xfId="37"/>
    <cellStyle name="Normal 3 4" xfId="22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 6 2 2" xfId="33"/>
    <cellStyle name="Normal 6 2 2 2" xfId="45"/>
    <cellStyle name="Normal 6 2 3" xfId="39"/>
    <cellStyle name="Normal 6 2 4" xfId="24"/>
    <cellStyle name="Normal 6 3" xfId="32"/>
    <cellStyle name="Normal 6 3 2" xfId="44"/>
    <cellStyle name="Normal 6 4" xfId="38"/>
    <cellStyle name="Normal 6 5" xfId="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7"/>
  <sheetViews>
    <sheetView tabSelected="1" workbookViewId="0">
      <pane ySplit="2" topLeftCell="A3" activePane="bottomLeft" state="frozen"/>
      <selection pane="bottomLeft" activeCell="F107" sqref="F107"/>
    </sheetView>
  </sheetViews>
  <sheetFormatPr baseColWidth="10" defaultRowHeight="11.25" x14ac:dyDescent="0.2"/>
  <cols>
    <col min="1" max="1" width="7.83203125" customWidth="1"/>
    <col min="2" max="2" width="80.83203125" bestFit="1" customWidth="1"/>
    <col min="3" max="3" width="20.83203125" customWidth="1"/>
    <col min="4" max="5" width="19.83203125" customWidth="1"/>
    <col min="6" max="6" width="20.83203125" customWidth="1"/>
    <col min="7" max="7" width="24.33203125" customWidth="1"/>
  </cols>
  <sheetData>
    <row r="1" spans="1:7" ht="60" customHeight="1" x14ac:dyDescent="0.2">
      <c r="A1" s="39" t="s">
        <v>121</v>
      </c>
      <c r="B1" s="40"/>
      <c r="C1" s="40"/>
      <c r="D1" s="40"/>
      <c r="E1" s="40"/>
      <c r="F1" s="40"/>
      <c r="G1" s="41"/>
    </row>
    <row r="2" spans="1:7" ht="32.1" customHeight="1" x14ac:dyDescent="0.2">
      <c r="A2" s="25" t="s">
        <v>0</v>
      </c>
      <c r="B2" s="23" t="s">
        <v>1</v>
      </c>
      <c r="C2" s="24" t="s">
        <v>2</v>
      </c>
      <c r="D2" s="24" t="s">
        <v>113</v>
      </c>
      <c r="E2" s="24" t="s">
        <v>114</v>
      </c>
      <c r="F2" s="24" t="s">
        <v>115</v>
      </c>
      <c r="G2" s="24" t="s">
        <v>116</v>
      </c>
    </row>
    <row r="3" spans="1:7" x14ac:dyDescent="0.2">
      <c r="A3" s="1">
        <v>1000</v>
      </c>
      <c r="B3" s="2" t="s">
        <v>3</v>
      </c>
      <c r="C3" s="3">
        <f>SUM(C4+C43)</f>
        <v>14148999.35</v>
      </c>
      <c r="D3" s="3">
        <f>SUM(D4+D43)</f>
        <v>61116006.68</v>
      </c>
      <c r="E3" s="3">
        <f>SUM(E4+E43)</f>
        <v>61005397.669999994</v>
      </c>
      <c r="F3" s="3">
        <f>C3+D3-E3</f>
        <v>14259608.360000007</v>
      </c>
      <c r="G3" s="4">
        <f>F3-C3</f>
        <v>110609.01000000723</v>
      </c>
    </row>
    <row r="4" spans="1:7" x14ac:dyDescent="0.2">
      <c r="A4" s="5">
        <v>1100</v>
      </c>
      <c r="B4" s="6" t="s">
        <v>4</v>
      </c>
      <c r="C4" s="7">
        <f>SUM(C5+C13+C21+C27+C33+C35+C38)</f>
        <v>7828379.8099999996</v>
      </c>
      <c r="D4" s="7">
        <f>SUM(D5+D13+D21+D27+D33+D35+D38)</f>
        <v>60157119.789999999</v>
      </c>
      <c r="E4" s="7">
        <f>SUM(E5+E13+E21+E27+E33+E35+E38)</f>
        <v>59603168.979999997</v>
      </c>
      <c r="F4" s="7">
        <f t="shared" ref="F4:F67" si="0">C4+D4-E4</f>
        <v>8382330.6199999973</v>
      </c>
      <c r="G4" s="8">
        <f t="shared" ref="G4:G67" si="1">F4-C4</f>
        <v>553950.80999999773</v>
      </c>
    </row>
    <row r="5" spans="1:7" x14ac:dyDescent="0.2">
      <c r="A5" s="5">
        <v>1110</v>
      </c>
      <c r="B5" s="6" t="s">
        <v>5</v>
      </c>
      <c r="C5" s="7">
        <f>SUM(C6:C12)</f>
        <v>356367.63</v>
      </c>
      <c r="D5" s="7">
        <f>SUM(D6:D12)</f>
        <v>34690331.689999998</v>
      </c>
      <c r="E5" s="7">
        <f>SUM(E6:E12)</f>
        <v>34922475.509999998</v>
      </c>
      <c r="F5" s="7">
        <f t="shared" si="0"/>
        <v>124223.81000000238</v>
      </c>
      <c r="G5" s="8">
        <f t="shared" si="1"/>
        <v>-232143.81999999762</v>
      </c>
    </row>
    <row r="6" spans="1:7" x14ac:dyDescent="0.2">
      <c r="A6" s="9">
        <v>1111</v>
      </c>
      <c r="B6" s="26" t="s">
        <v>6</v>
      </c>
      <c r="C6" s="10">
        <v>0</v>
      </c>
      <c r="D6" s="10">
        <v>0</v>
      </c>
      <c r="E6" s="10">
        <v>0</v>
      </c>
      <c r="F6" s="10">
        <f t="shared" si="0"/>
        <v>0</v>
      </c>
      <c r="G6" s="11">
        <f t="shared" si="1"/>
        <v>0</v>
      </c>
    </row>
    <row r="7" spans="1:7" x14ac:dyDescent="0.2">
      <c r="A7" s="9">
        <v>1112</v>
      </c>
      <c r="B7" s="26" t="s">
        <v>7</v>
      </c>
      <c r="C7" s="10">
        <v>0</v>
      </c>
      <c r="D7" s="10">
        <v>0</v>
      </c>
      <c r="E7" s="10">
        <v>0</v>
      </c>
      <c r="F7" s="10">
        <f t="shared" si="0"/>
        <v>0</v>
      </c>
      <c r="G7" s="11">
        <f t="shared" si="1"/>
        <v>0</v>
      </c>
    </row>
    <row r="8" spans="1:7" x14ac:dyDescent="0.2">
      <c r="A8" s="9">
        <v>1113</v>
      </c>
      <c r="B8" s="26" t="s">
        <v>8</v>
      </c>
      <c r="C8" s="10">
        <v>356367.63</v>
      </c>
      <c r="D8" s="10">
        <v>34690331.689999998</v>
      </c>
      <c r="E8" s="10">
        <v>34922475.509999998</v>
      </c>
      <c r="F8" s="10">
        <f t="shared" si="0"/>
        <v>124223.81000000238</v>
      </c>
      <c r="G8" s="11">
        <f t="shared" si="1"/>
        <v>-232143.81999999762</v>
      </c>
    </row>
    <row r="9" spans="1:7" x14ac:dyDescent="0.2">
      <c r="A9" s="9">
        <v>1114</v>
      </c>
      <c r="B9" s="26" t="s">
        <v>9</v>
      </c>
      <c r="C9" s="10">
        <v>0</v>
      </c>
      <c r="D9" s="10">
        <v>0</v>
      </c>
      <c r="E9" s="10">
        <v>0</v>
      </c>
      <c r="F9" s="10">
        <f t="shared" si="0"/>
        <v>0</v>
      </c>
      <c r="G9" s="11">
        <f t="shared" si="1"/>
        <v>0</v>
      </c>
    </row>
    <row r="10" spans="1:7" x14ac:dyDescent="0.2">
      <c r="A10" s="9">
        <v>1115</v>
      </c>
      <c r="B10" s="26" t="s">
        <v>10</v>
      </c>
      <c r="C10" s="10">
        <v>0</v>
      </c>
      <c r="D10" s="10">
        <v>0</v>
      </c>
      <c r="E10" s="10">
        <v>0</v>
      </c>
      <c r="F10" s="10">
        <f t="shared" si="0"/>
        <v>0</v>
      </c>
      <c r="G10" s="11">
        <f t="shared" si="1"/>
        <v>0</v>
      </c>
    </row>
    <row r="11" spans="1:7" x14ac:dyDescent="0.2">
      <c r="A11" s="9">
        <v>1116</v>
      </c>
      <c r="B11" s="26" t="s">
        <v>93</v>
      </c>
      <c r="C11" s="10">
        <v>0</v>
      </c>
      <c r="D11" s="10">
        <v>0</v>
      </c>
      <c r="E11" s="10">
        <v>0</v>
      </c>
      <c r="F11" s="10">
        <f t="shared" si="0"/>
        <v>0</v>
      </c>
      <c r="G11" s="11">
        <f t="shared" si="1"/>
        <v>0</v>
      </c>
    </row>
    <row r="12" spans="1:7" x14ac:dyDescent="0.2">
      <c r="A12" s="9">
        <v>1119</v>
      </c>
      <c r="B12" s="26" t="s">
        <v>11</v>
      </c>
      <c r="C12" s="10">
        <v>0</v>
      </c>
      <c r="D12" s="10">
        <v>0</v>
      </c>
      <c r="E12" s="10">
        <v>0</v>
      </c>
      <c r="F12" s="10">
        <f t="shared" si="0"/>
        <v>0</v>
      </c>
      <c r="G12" s="11">
        <f t="shared" si="1"/>
        <v>0</v>
      </c>
    </row>
    <row r="13" spans="1:7" x14ac:dyDescent="0.2">
      <c r="A13" s="5">
        <v>1120</v>
      </c>
      <c r="B13" s="27" t="s">
        <v>12</v>
      </c>
      <c r="C13" s="7">
        <f>SUM(C14:C20)</f>
        <v>7283321.3300000001</v>
      </c>
      <c r="D13" s="7">
        <f>SUM(D14:D20)</f>
        <v>25376419.579999998</v>
      </c>
      <c r="E13" s="7">
        <f>SUM(E14:E20)</f>
        <v>24629143.32</v>
      </c>
      <c r="F13" s="7">
        <f t="shared" si="0"/>
        <v>8030597.5899999961</v>
      </c>
      <c r="G13" s="8">
        <f t="shared" si="1"/>
        <v>747276.25999999605</v>
      </c>
    </row>
    <row r="14" spans="1:7" x14ac:dyDescent="0.2">
      <c r="A14" s="9">
        <v>1121</v>
      </c>
      <c r="B14" s="26" t="s">
        <v>13</v>
      </c>
      <c r="C14" s="10">
        <v>0</v>
      </c>
      <c r="D14" s="10">
        <v>0</v>
      </c>
      <c r="E14" s="10">
        <v>0</v>
      </c>
      <c r="F14" s="10">
        <f t="shared" si="0"/>
        <v>0</v>
      </c>
      <c r="G14" s="11">
        <f t="shared" si="1"/>
        <v>0</v>
      </c>
    </row>
    <row r="15" spans="1:7" x14ac:dyDescent="0.2">
      <c r="A15" s="9">
        <v>1122</v>
      </c>
      <c r="B15" s="26" t="s">
        <v>14</v>
      </c>
      <c r="C15" s="10">
        <v>17633.32</v>
      </c>
      <c r="D15" s="10">
        <v>30168.76</v>
      </c>
      <c r="E15" s="10">
        <v>33185.1</v>
      </c>
      <c r="F15" s="10">
        <f t="shared" si="0"/>
        <v>14616.980000000003</v>
      </c>
      <c r="G15" s="11">
        <f t="shared" si="1"/>
        <v>-3016.3399999999965</v>
      </c>
    </row>
    <row r="16" spans="1:7" x14ac:dyDescent="0.2">
      <c r="A16" s="9">
        <v>1123</v>
      </c>
      <c r="B16" s="26" t="s">
        <v>15</v>
      </c>
      <c r="C16" s="10">
        <v>0</v>
      </c>
      <c r="D16" s="10">
        <v>267972.06</v>
      </c>
      <c r="E16" s="10">
        <v>267972.06</v>
      </c>
      <c r="F16" s="10">
        <f t="shared" si="0"/>
        <v>0</v>
      </c>
      <c r="G16" s="11">
        <f t="shared" si="1"/>
        <v>0</v>
      </c>
    </row>
    <row r="17" spans="1:7" x14ac:dyDescent="0.2">
      <c r="A17" s="9">
        <v>1124</v>
      </c>
      <c r="B17" s="26" t="s">
        <v>16</v>
      </c>
      <c r="C17" s="10">
        <v>7265494.0099999998</v>
      </c>
      <c r="D17" s="10">
        <v>3455859.86</v>
      </c>
      <c r="E17" s="10">
        <v>2705373.26</v>
      </c>
      <c r="F17" s="10">
        <f t="shared" si="0"/>
        <v>8015980.6099999994</v>
      </c>
      <c r="G17" s="11">
        <f t="shared" si="1"/>
        <v>750486.59999999963</v>
      </c>
    </row>
    <row r="18" spans="1:7" x14ac:dyDescent="0.2">
      <c r="A18" s="9">
        <v>1125</v>
      </c>
      <c r="B18" s="26" t="s">
        <v>94</v>
      </c>
      <c r="C18" s="10">
        <v>0</v>
      </c>
      <c r="D18" s="10">
        <v>102137.83</v>
      </c>
      <c r="E18" s="10">
        <v>102137.83</v>
      </c>
      <c r="F18" s="10">
        <f t="shared" si="0"/>
        <v>0</v>
      </c>
      <c r="G18" s="11">
        <f t="shared" si="1"/>
        <v>0</v>
      </c>
    </row>
    <row r="19" spans="1:7" x14ac:dyDescent="0.2">
      <c r="A19" s="9">
        <v>1126</v>
      </c>
      <c r="B19" s="26" t="s">
        <v>17</v>
      </c>
      <c r="C19" s="10">
        <v>0</v>
      </c>
      <c r="D19" s="10">
        <v>0</v>
      </c>
      <c r="E19" s="10">
        <v>0</v>
      </c>
      <c r="F19" s="10">
        <f t="shared" si="0"/>
        <v>0</v>
      </c>
      <c r="G19" s="11">
        <f t="shared" si="1"/>
        <v>0</v>
      </c>
    </row>
    <row r="20" spans="1:7" x14ac:dyDescent="0.2">
      <c r="A20" s="9">
        <v>1129</v>
      </c>
      <c r="B20" s="26" t="s">
        <v>18</v>
      </c>
      <c r="C20" s="10">
        <v>194</v>
      </c>
      <c r="D20" s="10">
        <v>21520281.07</v>
      </c>
      <c r="E20" s="10">
        <v>21520475.07</v>
      </c>
      <c r="F20" s="10">
        <f t="shared" si="0"/>
        <v>0</v>
      </c>
      <c r="G20" s="11">
        <f t="shared" si="1"/>
        <v>-194</v>
      </c>
    </row>
    <row r="21" spans="1:7" x14ac:dyDescent="0.2">
      <c r="A21" s="5">
        <v>1130</v>
      </c>
      <c r="B21" s="27" t="s">
        <v>19</v>
      </c>
      <c r="C21" s="7">
        <f>SUM(C22:C26)</f>
        <v>0</v>
      </c>
      <c r="D21" s="7">
        <f>SUM(D22:D26)</f>
        <v>0</v>
      </c>
      <c r="E21" s="7">
        <f>SUM(E22:E26)</f>
        <v>0</v>
      </c>
      <c r="F21" s="7">
        <f t="shared" si="0"/>
        <v>0</v>
      </c>
      <c r="G21" s="8">
        <f t="shared" si="1"/>
        <v>0</v>
      </c>
    </row>
    <row r="22" spans="1:7" x14ac:dyDescent="0.2">
      <c r="A22" s="9">
        <v>1131</v>
      </c>
      <c r="B22" s="26" t="s">
        <v>20</v>
      </c>
      <c r="C22" s="10">
        <v>0</v>
      </c>
      <c r="D22" s="10">
        <v>0</v>
      </c>
      <c r="E22" s="10">
        <v>0</v>
      </c>
      <c r="F22" s="10">
        <f t="shared" si="0"/>
        <v>0</v>
      </c>
      <c r="G22" s="11">
        <f t="shared" si="1"/>
        <v>0</v>
      </c>
    </row>
    <row r="23" spans="1:7" x14ac:dyDescent="0.2">
      <c r="A23" s="9">
        <v>1132</v>
      </c>
      <c r="B23" s="26" t="s">
        <v>21</v>
      </c>
      <c r="C23" s="10">
        <v>0</v>
      </c>
      <c r="D23" s="10">
        <v>0</v>
      </c>
      <c r="E23" s="10">
        <v>0</v>
      </c>
      <c r="F23" s="10">
        <f t="shared" si="0"/>
        <v>0</v>
      </c>
      <c r="G23" s="11">
        <f t="shared" si="1"/>
        <v>0</v>
      </c>
    </row>
    <row r="24" spans="1:7" x14ac:dyDescent="0.2">
      <c r="A24" s="9">
        <v>1133</v>
      </c>
      <c r="B24" s="26" t="s">
        <v>22</v>
      </c>
      <c r="C24" s="10">
        <v>0</v>
      </c>
      <c r="D24" s="10">
        <v>0</v>
      </c>
      <c r="E24" s="10">
        <v>0</v>
      </c>
      <c r="F24" s="10">
        <f t="shared" si="0"/>
        <v>0</v>
      </c>
      <c r="G24" s="11">
        <f t="shared" si="1"/>
        <v>0</v>
      </c>
    </row>
    <row r="25" spans="1:7" x14ac:dyDescent="0.2">
      <c r="A25" s="9">
        <v>1134</v>
      </c>
      <c r="B25" s="26" t="s">
        <v>23</v>
      </c>
      <c r="C25" s="10">
        <v>0</v>
      </c>
      <c r="D25" s="10">
        <v>0</v>
      </c>
      <c r="E25" s="10">
        <v>0</v>
      </c>
      <c r="F25" s="10">
        <f t="shared" si="0"/>
        <v>0</v>
      </c>
      <c r="G25" s="11">
        <f t="shared" si="1"/>
        <v>0</v>
      </c>
    </row>
    <row r="26" spans="1:7" x14ac:dyDescent="0.2">
      <c r="A26" s="9">
        <v>1139</v>
      </c>
      <c r="B26" s="26" t="s">
        <v>24</v>
      </c>
      <c r="C26" s="10">
        <v>0</v>
      </c>
      <c r="D26" s="10">
        <v>0</v>
      </c>
      <c r="E26" s="10">
        <v>0</v>
      </c>
      <c r="F26" s="10">
        <f t="shared" si="0"/>
        <v>0</v>
      </c>
      <c r="G26" s="12">
        <f t="shared" si="1"/>
        <v>0</v>
      </c>
    </row>
    <row r="27" spans="1:7" x14ac:dyDescent="0.2">
      <c r="A27" s="5">
        <v>1140</v>
      </c>
      <c r="B27" s="27" t="s">
        <v>25</v>
      </c>
      <c r="C27" s="7">
        <f>SUM(C28:C32)</f>
        <v>0</v>
      </c>
      <c r="D27" s="7">
        <f>SUM(D28:D32)</f>
        <v>0</v>
      </c>
      <c r="E27" s="7">
        <f>SUM(E28:E32)</f>
        <v>0</v>
      </c>
      <c r="F27" s="7">
        <f t="shared" si="0"/>
        <v>0</v>
      </c>
      <c r="G27" s="8">
        <f t="shared" si="1"/>
        <v>0</v>
      </c>
    </row>
    <row r="28" spans="1:7" x14ac:dyDescent="0.2">
      <c r="A28" s="9">
        <v>1141</v>
      </c>
      <c r="B28" s="26" t="s">
        <v>26</v>
      </c>
      <c r="C28" s="13">
        <v>0</v>
      </c>
      <c r="D28" s="13">
        <v>0</v>
      </c>
      <c r="E28" s="13">
        <v>0</v>
      </c>
      <c r="F28" s="13">
        <f t="shared" si="0"/>
        <v>0</v>
      </c>
      <c r="G28" s="12">
        <f t="shared" si="1"/>
        <v>0</v>
      </c>
    </row>
    <row r="29" spans="1:7" x14ac:dyDescent="0.2">
      <c r="A29" s="9">
        <v>1142</v>
      </c>
      <c r="B29" s="26" t="s">
        <v>27</v>
      </c>
      <c r="C29" s="13">
        <v>0</v>
      </c>
      <c r="D29" s="13">
        <v>0</v>
      </c>
      <c r="E29" s="13">
        <v>0</v>
      </c>
      <c r="F29" s="13">
        <f t="shared" si="0"/>
        <v>0</v>
      </c>
      <c r="G29" s="12">
        <f t="shared" si="1"/>
        <v>0</v>
      </c>
    </row>
    <row r="30" spans="1:7" x14ac:dyDescent="0.2">
      <c r="A30" s="9">
        <v>1143</v>
      </c>
      <c r="B30" s="26" t="s">
        <v>28</v>
      </c>
      <c r="C30" s="13">
        <v>0</v>
      </c>
      <c r="D30" s="13">
        <v>0</v>
      </c>
      <c r="E30" s="13">
        <v>0</v>
      </c>
      <c r="F30" s="13">
        <f t="shared" si="0"/>
        <v>0</v>
      </c>
      <c r="G30" s="12">
        <f t="shared" si="1"/>
        <v>0</v>
      </c>
    </row>
    <row r="31" spans="1:7" x14ac:dyDescent="0.2">
      <c r="A31" s="9">
        <v>1144</v>
      </c>
      <c r="B31" s="26" t="s">
        <v>29</v>
      </c>
      <c r="C31" s="13">
        <v>0</v>
      </c>
      <c r="D31" s="13">
        <v>0</v>
      </c>
      <c r="E31" s="13">
        <v>0</v>
      </c>
      <c r="F31" s="13">
        <f t="shared" si="0"/>
        <v>0</v>
      </c>
      <c r="G31" s="12">
        <f t="shared" si="1"/>
        <v>0</v>
      </c>
    </row>
    <row r="32" spans="1:7" x14ac:dyDescent="0.2">
      <c r="A32" s="9">
        <v>1145</v>
      </c>
      <c r="B32" s="26" t="s">
        <v>30</v>
      </c>
      <c r="C32" s="13">
        <v>0</v>
      </c>
      <c r="D32" s="13">
        <v>0</v>
      </c>
      <c r="E32" s="13">
        <v>0</v>
      </c>
      <c r="F32" s="13">
        <f t="shared" si="0"/>
        <v>0</v>
      </c>
      <c r="G32" s="12">
        <f t="shared" si="1"/>
        <v>0</v>
      </c>
    </row>
    <row r="33" spans="1:7" x14ac:dyDescent="0.2">
      <c r="A33" s="5">
        <v>1150</v>
      </c>
      <c r="B33" s="27" t="s">
        <v>31</v>
      </c>
      <c r="C33" s="7">
        <f>SUM(C34)</f>
        <v>188690.85</v>
      </c>
      <c r="D33" s="7">
        <f>SUM(D34)</f>
        <v>90368.52</v>
      </c>
      <c r="E33" s="7">
        <f>SUM(E34)</f>
        <v>51550.15</v>
      </c>
      <c r="F33" s="7">
        <f t="shared" si="0"/>
        <v>227509.22</v>
      </c>
      <c r="G33" s="8">
        <f t="shared" si="1"/>
        <v>38818.369999999995</v>
      </c>
    </row>
    <row r="34" spans="1:7" x14ac:dyDescent="0.2">
      <c r="A34" s="9">
        <v>1151</v>
      </c>
      <c r="B34" s="26" t="s">
        <v>32</v>
      </c>
      <c r="C34" s="13">
        <v>188690.85</v>
      </c>
      <c r="D34" s="13">
        <v>90368.52</v>
      </c>
      <c r="E34" s="13">
        <v>51550.15</v>
      </c>
      <c r="F34" s="13">
        <f t="shared" si="0"/>
        <v>227509.22</v>
      </c>
      <c r="G34" s="12">
        <f t="shared" si="1"/>
        <v>38818.369999999995</v>
      </c>
    </row>
    <row r="35" spans="1:7" x14ac:dyDescent="0.2">
      <c r="A35" s="5">
        <v>1160</v>
      </c>
      <c r="B35" s="27" t="s">
        <v>33</v>
      </c>
      <c r="C35" s="7">
        <f>SUM(C36:C37)</f>
        <v>0</v>
      </c>
      <c r="D35" s="7">
        <f>SUM(D36:D37)</f>
        <v>0</v>
      </c>
      <c r="E35" s="7">
        <f>SUM(E36:E37)</f>
        <v>0</v>
      </c>
      <c r="F35" s="7">
        <f t="shared" si="0"/>
        <v>0</v>
      </c>
      <c r="G35" s="8">
        <f t="shared" si="1"/>
        <v>0</v>
      </c>
    </row>
    <row r="36" spans="1:7" x14ac:dyDescent="0.2">
      <c r="A36" s="9">
        <v>1161</v>
      </c>
      <c r="B36" s="26" t="s">
        <v>34</v>
      </c>
      <c r="C36" s="13">
        <v>0</v>
      </c>
      <c r="D36" s="13">
        <v>0</v>
      </c>
      <c r="E36" s="13">
        <v>0</v>
      </c>
      <c r="F36" s="13">
        <f t="shared" si="0"/>
        <v>0</v>
      </c>
      <c r="G36" s="12">
        <f t="shared" si="1"/>
        <v>0</v>
      </c>
    </row>
    <row r="37" spans="1:7" x14ac:dyDescent="0.2">
      <c r="A37" s="9">
        <v>1162</v>
      </c>
      <c r="B37" s="26" t="s">
        <v>95</v>
      </c>
      <c r="C37" s="13">
        <v>0</v>
      </c>
      <c r="D37" s="13">
        <v>0</v>
      </c>
      <c r="E37" s="13">
        <v>0</v>
      </c>
      <c r="F37" s="13">
        <f t="shared" si="0"/>
        <v>0</v>
      </c>
      <c r="G37" s="12">
        <f t="shared" si="1"/>
        <v>0</v>
      </c>
    </row>
    <row r="38" spans="1:7" x14ac:dyDescent="0.2">
      <c r="A38" s="5">
        <v>1190</v>
      </c>
      <c r="B38" s="27" t="s">
        <v>35</v>
      </c>
      <c r="C38" s="7">
        <f>SUM(C39:C42)</f>
        <v>0</v>
      </c>
      <c r="D38" s="7">
        <f>SUM(D39:D42)</f>
        <v>0</v>
      </c>
      <c r="E38" s="7">
        <f>SUM(E39:E42)</f>
        <v>0</v>
      </c>
      <c r="F38" s="7">
        <f t="shared" si="0"/>
        <v>0</v>
      </c>
      <c r="G38" s="8">
        <f t="shared" si="1"/>
        <v>0</v>
      </c>
    </row>
    <row r="39" spans="1:7" x14ac:dyDescent="0.2">
      <c r="A39" s="9">
        <v>1191</v>
      </c>
      <c r="B39" s="26" t="s">
        <v>36</v>
      </c>
      <c r="C39" s="13">
        <v>0</v>
      </c>
      <c r="D39" s="13">
        <v>0</v>
      </c>
      <c r="E39" s="13">
        <v>0</v>
      </c>
      <c r="F39" s="13">
        <f t="shared" si="0"/>
        <v>0</v>
      </c>
      <c r="G39" s="12">
        <f t="shared" si="1"/>
        <v>0</v>
      </c>
    </row>
    <row r="40" spans="1:7" x14ac:dyDescent="0.2">
      <c r="A40" s="9">
        <v>1192</v>
      </c>
      <c r="B40" s="26" t="s">
        <v>96</v>
      </c>
      <c r="C40" s="13">
        <v>0</v>
      </c>
      <c r="D40" s="13">
        <v>0</v>
      </c>
      <c r="E40" s="13">
        <v>0</v>
      </c>
      <c r="F40" s="13">
        <f t="shared" si="0"/>
        <v>0</v>
      </c>
      <c r="G40" s="12">
        <f t="shared" si="1"/>
        <v>0</v>
      </c>
    </row>
    <row r="41" spans="1:7" x14ac:dyDescent="0.2">
      <c r="A41" s="9">
        <v>1193</v>
      </c>
      <c r="B41" s="26" t="s">
        <v>37</v>
      </c>
      <c r="C41" s="13">
        <v>0</v>
      </c>
      <c r="D41" s="13">
        <v>0</v>
      </c>
      <c r="E41" s="13">
        <v>0</v>
      </c>
      <c r="F41" s="13">
        <f t="shared" si="0"/>
        <v>0</v>
      </c>
      <c r="G41" s="12">
        <f t="shared" si="1"/>
        <v>0</v>
      </c>
    </row>
    <row r="42" spans="1:7" x14ac:dyDescent="0.2">
      <c r="A42" s="28">
        <v>1194</v>
      </c>
      <c r="B42" s="26" t="s">
        <v>109</v>
      </c>
      <c r="C42" s="13">
        <v>0</v>
      </c>
      <c r="D42" s="13">
        <v>0</v>
      </c>
      <c r="E42" s="13">
        <v>0</v>
      </c>
      <c r="F42" s="13">
        <f t="shared" si="0"/>
        <v>0</v>
      </c>
      <c r="G42" s="12">
        <f t="shared" si="1"/>
        <v>0</v>
      </c>
    </row>
    <row r="43" spans="1:7" x14ac:dyDescent="0.2">
      <c r="A43" s="5">
        <v>1200</v>
      </c>
      <c r="B43" s="6" t="s">
        <v>38</v>
      </c>
      <c r="C43" s="7">
        <f>SUM(C44+C49+C55+C63+C72+C78+C84+C91+C97)</f>
        <v>6320619.54</v>
      </c>
      <c r="D43" s="7">
        <f>SUM(D44+D49+D55+D63+D72+D78+D84+D91+D97)</f>
        <v>958886.89000000013</v>
      </c>
      <c r="E43" s="7">
        <f>SUM(E44+E49+E55+E63+E72+E78+E84+E91+E97)</f>
        <v>1402228.69</v>
      </c>
      <c r="F43" s="7">
        <f t="shared" si="0"/>
        <v>5877277.7400000002</v>
      </c>
      <c r="G43" s="8">
        <f t="shared" si="1"/>
        <v>-443341.79999999981</v>
      </c>
    </row>
    <row r="44" spans="1:7" x14ac:dyDescent="0.2">
      <c r="A44" s="5">
        <v>1210</v>
      </c>
      <c r="B44" s="27" t="s">
        <v>39</v>
      </c>
      <c r="C44" s="7">
        <f>SUM(C45:C48)</f>
        <v>0</v>
      </c>
      <c r="D44" s="7">
        <f>SUM(D45:D48)</f>
        <v>0</v>
      </c>
      <c r="E44" s="7">
        <f>SUM(E45:E48)</f>
        <v>0</v>
      </c>
      <c r="F44" s="7">
        <f t="shared" si="0"/>
        <v>0</v>
      </c>
      <c r="G44" s="8">
        <f t="shared" si="1"/>
        <v>0</v>
      </c>
    </row>
    <row r="45" spans="1:7" x14ac:dyDescent="0.2">
      <c r="A45" s="9">
        <v>1211</v>
      </c>
      <c r="B45" s="26" t="s">
        <v>40</v>
      </c>
      <c r="C45" s="13">
        <v>0</v>
      </c>
      <c r="D45" s="13">
        <v>0</v>
      </c>
      <c r="E45" s="13">
        <v>0</v>
      </c>
      <c r="F45" s="13">
        <f t="shared" si="0"/>
        <v>0</v>
      </c>
      <c r="G45" s="12">
        <f t="shared" si="1"/>
        <v>0</v>
      </c>
    </row>
    <row r="46" spans="1:7" x14ac:dyDescent="0.2">
      <c r="A46" s="9">
        <v>1212</v>
      </c>
      <c r="B46" s="26" t="s">
        <v>41</v>
      </c>
      <c r="C46" s="13">
        <v>0</v>
      </c>
      <c r="D46" s="13">
        <v>0</v>
      </c>
      <c r="E46" s="13">
        <v>0</v>
      </c>
      <c r="F46" s="13">
        <f t="shared" si="0"/>
        <v>0</v>
      </c>
      <c r="G46" s="12">
        <f t="shared" si="1"/>
        <v>0</v>
      </c>
    </row>
    <row r="47" spans="1:7" x14ac:dyDescent="0.2">
      <c r="A47" s="9">
        <v>1213</v>
      </c>
      <c r="B47" s="26" t="s">
        <v>42</v>
      </c>
      <c r="C47" s="10">
        <v>0</v>
      </c>
      <c r="D47" s="10">
        <v>0</v>
      </c>
      <c r="E47" s="10">
        <v>0</v>
      </c>
      <c r="F47" s="10">
        <f t="shared" si="0"/>
        <v>0</v>
      </c>
      <c r="G47" s="11">
        <f t="shared" si="1"/>
        <v>0</v>
      </c>
    </row>
    <row r="48" spans="1:7" x14ac:dyDescent="0.2">
      <c r="A48" s="9">
        <v>1214</v>
      </c>
      <c r="B48" s="26" t="s">
        <v>43</v>
      </c>
      <c r="C48" s="13">
        <v>0</v>
      </c>
      <c r="D48" s="13">
        <v>0</v>
      </c>
      <c r="E48" s="13">
        <v>0</v>
      </c>
      <c r="F48" s="13">
        <f t="shared" si="0"/>
        <v>0</v>
      </c>
      <c r="G48" s="12">
        <f t="shared" si="1"/>
        <v>0</v>
      </c>
    </row>
    <row r="49" spans="1:7" x14ac:dyDescent="0.2">
      <c r="A49" s="5">
        <v>1220</v>
      </c>
      <c r="B49" s="27" t="s">
        <v>44</v>
      </c>
      <c r="C49" s="14">
        <f>SUM(C50:C54)</f>
        <v>0</v>
      </c>
      <c r="D49" s="14">
        <f>SUM(D50:D54)</f>
        <v>0</v>
      </c>
      <c r="E49" s="14">
        <f>SUM(E50:E54)</f>
        <v>0</v>
      </c>
      <c r="F49" s="14">
        <f t="shared" si="0"/>
        <v>0</v>
      </c>
      <c r="G49" s="15">
        <f t="shared" si="1"/>
        <v>0</v>
      </c>
    </row>
    <row r="50" spans="1:7" x14ac:dyDescent="0.2">
      <c r="A50" s="9">
        <v>1221</v>
      </c>
      <c r="B50" s="26" t="s">
        <v>45</v>
      </c>
      <c r="C50" s="10">
        <v>0</v>
      </c>
      <c r="D50" s="10">
        <v>0</v>
      </c>
      <c r="E50" s="10">
        <v>0</v>
      </c>
      <c r="F50" s="10">
        <f t="shared" si="0"/>
        <v>0</v>
      </c>
      <c r="G50" s="11">
        <f t="shared" si="1"/>
        <v>0</v>
      </c>
    </row>
    <row r="51" spans="1:7" x14ac:dyDescent="0.2">
      <c r="A51" s="9">
        <v>1222</v>
      </c>
      <c r="B51" s="26" t="s">
        <v>46</v>
      </c>
      <c r="C51" s="10">
        <v>0</v>
      </c>
      <c r="D51" s="10">
        <v>0</v>
      </c>
      <c r="E51" s="10">
        <v>0</v>
      </c>
      <c r="F51" s="10">
        <f t="shared" si="0"/>
        <v>0</v>
      </c>
      <c r="G51" s="11">
        <f t="shared" si="1"/>
        <v>0</v>
      </c>
    </row>
    <row r="52" spans="1:7" x14ac:dyDescent="0.2">
      <c r="A52" s="9">
        <v>1223</v>
      </c>
      <c r="B52" s="26" t="s">
        <v>47</v>
      </c>
      <c r="C52" s="13">
        <v>0</v>
      </c>
      <c r="D52" s="13">
        <v>0</v>
      </c>
      <c r="E52" s="13">
        <v>0</v>
      </c>
      <c r="F52" s="13">
        <f t="shared" si="0"/>
        <v>0</v>
      </c>
      <c r="G52" s="12">
        <f t="shared" si="1"/>
        <v>0</v>
      </c>
    </row>
    <row r="53" spans="1:7" x14ac:dyDescent="0.2">
      <c r="A53" s="9">
        <v>1224</v>
      </c>
      <c r="B53" s="26" t="s">
        <v>48</v>
      </c>
      <c r="C53" s="13">
        <v>0</v>
      </c>
      <c r="D53" s="13">
        <v>0</v>
      </c>
      <c r="E53" s="13">
        <v>0</v>
      </c>
      <c r="F53" s="13">
        <f t="shared" si="0"/>
        <v>0</v>
      </c>
      <c r="G53" s="12">
        <f t="shared" si="1"/>
        <v>0</v>
      </c>
    </row>
    <row r="54" spans="1:7" x14ac:dyDescent="0.2">
      <c r="A54" s="9">
        <v>1229</v>
      </c>
      <c r="B54" s="26" t="s">
        <v>49</v>
      </c>
      <c r="C54" s="13">
        <v>0</v>
      </c>
      <c r="D54" s="13">
        <v>0</v>
      </c>
      <c r="E54" s="13">
        <v>0</v>
      </c>
      <c r="F54" s="13">
        <f t="shared" si="0"/>
        <v>0</v>
      </c>
      <c r="G54" s="12">
        <f t="shared" si="1"/>
        <v>0</v>
      </c>
    </row>
    <row r="55" spans="1:7" x14ac:dyDescent="0.2">
      <c r="A55" s="5">
        <v>1230</v>
      </c>
      <c r="B55" s="27" t="s">
        <v>50</v>
      </c>
      <c r="C55" s="14">
        <f>SUM(C56:C62)</f>
        <v>1626914.8</v>
      </c>
      <c r="D55" s="14">
        <f>SUM(D56:D62)</f>
        <v>0</v>
      </c>
      <c r="E55" s="14">
        <f>SUM(E56:E62)</f>
        <v>0</v>
      </c>
      <c r="F55" s="14">
        <f t="shared" si="0"/>
        <v>1626914.8</v>
      </c>
      <c r="G55" s="15">
        <f t="shared" si="1"/>
        <v>0</v>
      </c>
    </row>
    <row r="56" spans="1:7" x14ac:dyDescent="0.2">
      <c r="A56" s="9">
        <v>1231</v>
      </c>
      <c r="B56" s="26" t="s">
        <v>51</v>
      </c>
      <c r="C56" s="10">
        <v>450000</v>
      </c>
      <c r="D56" s="10">
        <v>0</v>
      </c>
      <c r="E56" s="10">
        <v>0</v>
      </c>
      <c r="F56" s="10">
        <f t="shared" si="0"/>
        <v>450000</v>
      </c>
      <c r="G56" s="11">
        <f t="shared" si="1"/>
        <v>0</v>
      </c>
    </row>
    <row r="57" spans="1:7" x14ac:dyDescent="0.2">
      <c r="A57" s="9">
        <v>1232</v>
      </c>
      <c r="B57" s="26" t="s">
        <v>52</v>
      </c>
      <c r="C57" s="10">
        <v>0</v>
      </c>
      <c r="D57" s="10">
        <v>0</v>
      </c>
      <c r="E57" s="10">
        <v>0</v>
      </c>
      <c r="F57" s="10">
        <f t="shared" si="0"/>
        <v>0</v>
      </c>
      <c r="G57" s="11">
        <f t="shared" si="1"/>
        <v>0</v>
      </c>
    </row>
    <row r="58" spans="1:7" x14ac:dyDescent="0.2">
      <c r="A58" s="9">
        <v>1233</v>
      </c>
      <c r="B58" s="26" t="s">
        <v>53</v>
      </c>
      <c r="C58" s="10">
        <v>190597.03</v>
      </c>
      <c r="D58" s="10">
        <v>0</v>
      </c>
      <c r="E58" s="10">
        <v>0</v>
      </c>
      <c r="F58" s="10">
        <f t="shared" si="0"/>
        <v>190597.03</v>
      </c>
      <c r="G58" s="11">
        <f t="shared" si="1"/>
        <v>0</v>
      </c>
    </row>
    <row r="59" spans="1:7" x14ac:dyDescent="0.2">
      <c r="A59" s="9">
        <v>1234</v>
      </c>
      <c r="B59" s="26" t="s">
        <v>54</v>
      </c>
      <c r="C59" s="10">
        <v>986317.77</v>
      </c>
      <c r="D59" s="10">
        <v>0</v>
      </c>
      <c r="E59" s="10">
        <v>0</v>
      </c>
      <c r="F59" s="10">
        <f t="shared" si="0"/>
        <v>986317.77</v>
      </c>
      <c r="G59" s="11">
        <f t="shared" si="1"/>
        <v>0</v>
      </c>
    </row>
    <row r="60" spans="1:7" x14ac:dyDescent="0.2">
      <c r="A60" s="9">
        <v>1235</v>
      </c>
      <c r="B60" s="26" t="s">
        <v>55</v>
      </c>
      <c r="C60" s="10">
        <v>0</v>
      </c>
      <c r="D60" s="10">
        <v>0</v>
      </c>
      <c r="E60" s="10">
        <v>0</v>
      </c>
      <c r="F60" s="10">
        <f t="shared" si="0"/>
        <v>0</v>
      </c>
      <c r="G60" s="11">
        <f t="shared" si="1"/>
        <v>0</v>
      </c>
    </row>
    <row r="61" spans="1:7" x14ac:dyDescent="0.2">
      <c r="A61" s="9">
        <v>1236</v>
      </c>
      <c r="B61" s="26" t="s">
        <v>56</v>
      </c>
      <c r="C61" s="10">
        <v>0</v>
      </c>
      <c r="D61" s="10">
        <v>0</v>
      </c>
      <c r="E61" s="10">
        <v>0</v>
      </c>
      <c r="F61" s="10">
        <f t="shared" si="0"/>
        <v>0</v>
      </c>
      <c r="G61" s="11">
        <f t="shared" si="1"/>
        <v>0</v>
      </c>
    </row>
    <row r="62" spans="1:7" x14ac:dyDescent="0.2">
      <c r="A62" s="9">
        <v>1239</v>
      </c>
      <c r="B62" s="26" t="s">
        <v>57</v>
      </c>
      <c r="C62" s="10">
        <v>0</v>
      </c>
      <c r="D62" s="10">
        <v>0</v>
      </c>
      <c r="E62" s="10">
        <v>0</v>
      </c>
      <c r="F62" s="10">
        <f t="shared" si="0"/>
        <v>0</v>
      </c>
      <c r="G62" s="11">
        <f t="shared" si="1"/>
        <v>0</v>
      </c>
    </row>
    <row r="63" spans="1:7" x14ac:dyDescent="0.2">
      <c r="A63" s="5">
        <v>1240</v>
      </c>
      <c r="B63" s="27" t="s">
        <v>58</v>
      </c>
      <c r="C63" s="7">
        <f>SUM(C64:C71)</f>
        <v>5596424.9100000001</v>
      </c>
      <c r="D63" s="7">
        <f>SUM(D64:D71)</f>
        <v>873846.3600000001</v>
      </c>
      <c r="E63" s="7">
        <f>SUM(E64:E71)</f>
        <v>321008.93</v>
      </c>
      <c r="F63" s="7">
        <f t="shared" si="0"/>
        <v>6149262.3400000008</v>
      </c>
      <c r="G63" s="8">
        <f t="shared" si="1"/>
        <v>552837.43000000063</v>
      </c>
    </row>
    <row r="64" spans="1:7" x14ac:dyDescent="0.2">
      <c r="A64" s="9">
        <v>1241</v>
      </c>
      <c r="B64" s="26" t="s">
        <v>59</v>
      </c>
      <c r="C64" s="10">
        <v>339292.32</v>
      </c>
      <c r="D64" s="10">
        <v>42527.58</v>
      </c>
      <c r="E64" s="10">
        <v>0</v>
      </c>
      <c r="F64" s="10">
        <f t="shared" si="0"/>
        <v>381819.9</v>
      </c>
      <c r="G64" s="11">
        <f t="shared" si="1"/>
        <v>42527.580000000016</v>
      </c>
    </row>
    <row r="65" spans="1:7" x14ac:dyDescent="0.2">
      <c r="A65" s="9">
        <v>1242</v>
      </c>
      <c r="B65" s="26" t="s">
        <v>60</v>
      </c>
      <c r="C65" s="10">
        <v>14400</v>
      </c>
      <c r="D65" s="10">
        <v>0</v>
      </c>
      <c r="E65" s="10">
        <v>0</v>
      </c>
      <c r="F65" s="10">
        <f t="shared" si="0"/>
        <v>14400</v>
      </c>
      <c r="G65" s="11">
        <f t="shared" si="1"/>
        <v>0</v>
      </c>
    </row>
    <row r="66" spans="1:7" x14ac:dyDescent="0.2">
      <c r="A66" s="9">
        <v>1243</v>
      </c>
      <c r="B66" s="26" t="s">
        <v>61</v>
      </c>
      <c r="C66" s="10">
        <v>0</v>
      </c>
      <c r="D66" s="10">
        <v>0</v>
      </c>
      <c r="E66" s="10">
        <v>0</v>
      </c>
      <c r="F66" s="10">
        <f t="shared" si="0"/>
        <v>0</v>
      </c>
      <c r="G66" s="11">
        <f t="shared" si="1"/>
        <v>0</v>
      </c>
    </row>
    <row r="67" spans="1:7" x14ac:dyDescent="0.2">
      <c r="A67" s="9">
        <v>1244</v>
      </c>
      <c r="B67" s="26" t="s">
        <v>62</v>
      </c>
      <c r="C67" s="10">
        <v>1959992.99</v>
      </c>
      <c r="D67" s="10">
        <v>478483.13</v>
      </c>
      <c r="E67" s="10">
        <v>321008.93</v>
      </c>
      <c r="F67" s="10">
        <f t="shared" si="0"/>
        <v>2117467.19</v>
      </c>
      <c r="G67" s="11">
        <f t="shared" si="1"/>
        <v>157474.19999999995</v>
      </c>
    </row>
    <row r="68" spans="1:7" x14ac:dyDescent="0.2">
      <c r="A68" s="9">
        <v>1245</v>
      </c>
      <c r="B68" s="26" t="s">
        <v>63</v>
      </c>
      <c r="C68" s="10">
        <v>0</v>
      </c>
      <c r="D68" s="10">
        <v>0</v>
      </c>
      <c r="E68" s="10">
        <v>0</v>
      </c>
      <c r="F68" s="10">
        <f t="shared" ref="F68:F100" si="2">C68+D68-E68</f>
        <v>0</v>
      </c>
      <c r="G68" s="11">
        <f t="shared" ref="G68:G100" si="3">F68-C68</f>
        <v>0</v>
      </c>
    </row>
    <row r="69" spans="1:7" x14ac:dyDescent="0.2">
      <c r="A69" s="9">
        <v>1246</v>
      </c>
      <c r="B69" s="26" t="s">
        <v>64</v>
      </c>
      <c r="C69" s="10">
        <v>3282739.6</v>
      </c>
      <c r="D69" s="10">
        <v>352835.65</v>
      </c>
      <c r="E69" s="10">
        <v>0</v>
      </c>
      <c r="F69" s="10">
        <f t="shared" si="2"/>
        <v>3635575.25</v>
      </c>
      <c r="G69" s="11">
        <f t="shared" si="3"/>
        <v>352835.64999999991</v>
      </c>
    </row>
    <row r="70" spans="1:7" x14ac:dyDescent="0.2">
      <c r="A70" s="9">
        <v>1247</v>
      </c>
      <c r="B70" s="26" t="s">
        <v>65</v>
      </c>
      <c r="C70" s="10">
        <v>0</v>
      </c>
      <c r="D70" s="10">
        <v>0</v>
      </c>
      <c r="E70" s="10">
        <v>0</v>
      </c>
      <c r="F70" s="10">
        <f t="shared" si="2"/>
        <v>0</v>
      </c>
      <c r="G70" s="11">
        <f t="shared" si="3"/>
        <v>0</v>
      </c>
    </row>
    <row r="71" spans="1:7" x14ac:dyDescent="0.2">
      <c r="A71" s="9">
        <v>1248</v>
      </c>
      <c r="B71" s="26" t="s">
        <v>66</v>
      </c>
      <c r="C71" s="10">
        <v>0</v>
      </c>
      <c r="D71" s="10">
        <v>0</v>
      </c>
      <c r="E71" s="10">
        <v>0</v>
      </c>
      <c r="F71" s="10">
        <f t="shared" si="2"/>
        <v>0</v>
      </c>
      <c r="G71" s="11">
        <f t="shared" si="3"/>
        <v>0</v>
      </c>
    </row>
    <row r="72" spans="1:7" x14ac:dyDescent="0.2">
      <c r="A72" s="5">
        <v>1250</v>
      </c>
      <c r="B72" s="27" t="s">
        <v>67</v>
      </c>
      <c r="C72" s="7">
        <f>SUM(C73:C77)</f>
        <v>364271</v>
      </c>
      <c r="D72" s="7">
        <f>SUM(D73:D77)</f>
        <v>0</v>
      </c>
      <c r="E72" s="7">
        <f>SUM(E73:E77)</f>
        <v>0</v>
      </c>
      <c r="F72" s="7">
        <f t="shared" si="2"/>
        <v>364271</v>
      </c>
      <c r="G72" s="8">
        <f t="shared" si="3"/>
        <v>0</v>
      </c>
    </row>
    <row r="73" spans="1:7" x14ac:dyDescent="0.2">
      <c r="A73" s="9">
        <v>1251</v>
      </c>
      <c r="B73" s="26" t="s">
        <v>68</v>
      </c>
      <c r="C73" s="10">
        <v>340000</v>
      </c>
      <c r="D73" s="10">
        <v>0</v>
      </c>
      <c r="E73" s="10">
        <v>0</v>
      </c>
      <c r="F73" s="10">
        <f t="shared" si="2"/>
        <v>340000</v>
      </c>
      <c r="G73" s="11">
        <f t="shared" si="3"/>
        <v>0</v>
      </c>
    </row>
    <row r="74" spans="1:7" x14ac:dyDescent="0.2">
      <c r="A74" s="9">
        <v>1252</v>
      </c>
      <c r="B74" s="26" t="s">
        <v>69</v>
      </c>
      <c r="C74" s="13">
        <v>0</v>
      </c>
      <c r="D74" s="13">
        <v>0</v>
      </c>
      <c r="E74" s="13">
        <v>0</v>
      </c>
      <c r="F74" s="13">
        <f t="shared" si="2"/>
        <v>0</v>
      </c>
      <c r="G74" s="12">
        <f t="shared" si="3"/>
        <v>0</v>
      </c>
    </row>
    <row r="75" spans="1:7" x14ac:dyDescent="0.2">
      <c r="A75" s="9">
        <v>1253</v>
      </c>
      <c r="B75" s="26" t="s">
        <v>70</v>
      </c>
      <c r="C75" s="13">
        <v>0</v>
      </c>
      <c r="D75" s="13">
        <v>0</v>
      </c>
      <c r="E75" s="13">
        <v>0</v>
      </c>
      <c r="F75" s="13">
        <f t="shared" si="2"/>
        <v>0</v>
      </c>
      <c r="G75" s="12">
        <f t="shared" si="3"/>
        <v>0</v>
      </c>
    </row>
    <row r="76" spans="1:7" x14ac:dyDescent="0.2">
      <c r="A76" s="9">
        <v>1254</v>
      </c>
      <c r="B76" s="26" t="s">
        <v>71</v>
      </c>
      <c r="C76" s="13">
        <v>24271</v>
      </c>
      <c r="D76" s="13">
        <v>0</v>
      </c>
      <c r="E76" s="13">
        <v>0</v>
      </c>
      <c r="F76" s="13">
        <f t="shared" si="2"/>
        <v>24271</v>
      </c>
      <c r="G76" s="12">
        <f t="shared" si="3"/>
        <v>0</v>
      </c>
    </row>
    <row r="77" spans="1:7" x14ac:dyDescent="0.2">
      <c r="A77" s="9">
        <v>1259</v>
      </c>
      <c r="B77" s="26" t="s">
        <v>72</v>
      </c>
      <c r="C77" s="13">
        <v>0</v>
      </c>
      <c r="D77" s="13">
        <v>0</v>
      </c>
      <c r="E77" s="13">
        <v>0</v>
      </c>
      <c r="F77" s="13">
        <f t="shared" si="2"/>
        <v>0</v>
      </c>
      <c r="G77" s="12">
        <f t="shared" si="3"/>
        <v>0</v>
      </c>
    </row>
    <row r="78" spans="1:7" x14ac:dyDescent="0.2">
      <c r="A78" s="5">
        <v>1260</v>
      </c>
      <c r="B78" s="27" t="s">
        <v>97</v>
      </c>
      <c r="C78" s="7">
        <f>SUM(C79:C83)</f>
        <v>-1266991.1700000002</v>
      </c>
      <c r="D78" s="7">
        <f>SUM(D79:D83)</f>
        <v>85040.53</v>
      </c>
      <c r="E78" s="7">
        <f>SUM(E79:E83)</f>
        <v>1081219.76</v>
      </c>
      <c r="F78" s="7">
        <f t="shared" si="2"/>
        <v>-2263170.4000000004</v>
      </c>
      <c r="G78" s="8">
        <f t="shared" si="3"/>
        <v>-996179.23000000021</v>
      </c>
    </row>
    <row r="79" spans="1:7" x14ac:dyDescent="0.2">
      <c r="A79" s="9">
        <v>1261</v>
      </c>
      <c r="B79" s="26" t="s">
        <v>98</v>
      </c>
      <c r="C79" s="13">
        <v>-1588.31</v>
      </c>
      <c r="D79" s="13">
        <v>0</v>
      </c>
      <c r="E79" s="13">
        <v>9529.85</v>
      </c>
      <c r="F79" s="13">
        <f t="shared" si="2"/>
        <v>-11118.16</v>
      </c>
      <c r="G79" s="12">
        <f t="shared" si="3"/>
        <v>-9529.85</v>
      </c>
    </row>
    <row r="80" spans="1:7" x14ac:dyDescent="0.2">
      <c r="A80" s="9">
        <v>1262</v>
      </c>
      <c r="B80" s="26" t="s">
        <v>73</v>
      </c>
      <c r="C80" s="13">
        <v>0</v>
      </c>
      <c r="D80" s="13">
        <v>0</v>
      </c>
      <c r="E80" s="13">
        <v>0</v>
      </c>
      <c r="F80" s="13">
        <f t="shared" si="2"/>
        <v>0</v>
      </c>
      <c r="G80" s="12">
        <f t="shared" si="3"/>
        <v>0</v>
      </c>
    </row>
    <row r="81" spans="1:7" x14ac:dyDescent="0.2">
      <c r="A81" s="9">
        <v>1263</v>
      </c>
      <c r="B81" s="26" t="s">
        <v>74</v>
      </c>
      <c r="C81" s="13">
        <v>-1213797.81</v>
      </c>
      <c r="D81" s="13">
        <v>85040.53</v>
      </c>
      <c r="E81" s="13">
        <v>1035262.81</v>
      </c>
      <c r="F81" s="13">
        <f t="shared" si="2"/>
        <v>-2164020.09</v>
      </c>
      <c r="G81" s="12">
        <f t="shared" si="3"/>
        <v>-950222.2799999998</v>
      </c>
    </row>
    <row r="82" spans="1:7" x14ac:dyDescent="0.2">
      <c r="A82" s="9">
        <v>1264</v>
      </c>
      <c r="B82" s="26" t="s">
        <v>75</v>
      </c>
      <c r="C82" s="13">
        <v>0</v>
      </c>
      <c r="D82" s="13">
        <v>0</v>
      </c>
      <c r="E82" s="13">
        <v>0</v>
      </c>
      <c r="F82" s="13">
        <f t="shared" si="2"/>
        <v>0</v>
      </c>
      <c r="G82" s="12">
        <f t="shared" si="3"/>
        <v>0</v>
      </c>
    </row>
    <row r="83" spans="1:7" x14ac:dyDescent="0.2">
      <c r="A83" s="9">
        <v>1265</v>
      </c>
      <c r="B83" s="26" t="s">
        <v>76</v>
      </c>
      <c r="C83" s="13">
        <v>-51605.05</v>
      </c>
      <c r="D83" s="13">
        <v>0</v>
      </c>
      <c r="E83" s="13">
        <v>36427.1</v>
      </c>
      <c r="F83" s="13">
        <f t="shared" si="2"/>
        <v>-88032.15</v>
      </c>
      <c r="G83" s="12">
        <f t="shared" si="3"/>
        <v>-36427.099999999991</v>
      </c>
    </row>
    <row r="84" spans="1:7" x14ac:dyDescent="0.2">
      <c r="A84" s="5">
        <v>1270</v>
      </c>
      <c r="B84" s="27" t="s">
        <v>77</v>
      </c>
      <c r="C84" s="7">
        <f>SUM(C85:C90)</f>
        <v>0</v>
      </c>
      <c r="D84" s="7">
        <f>SUM(D85:D90)</f>
        <v>0</v>
      </c>
      <c r="E84" s="7">
        <f>SUM(E85:E90)</f>
        <v>0</v>
      </c>
      <c r="F84" s="7">
        <f t="shared" si="2"/>
        <v>0</v>
      </c>
      <c r="G84" s="8">
        <f t="shared" si="3"/>
        <v>0</v>
      </c>
    </row>
    <row r="85" spans="1:7" x14ac:dyDescent="0.2">
      <c r="A85" s="9">
        <v>1271</v>
      </c>
      <c r="B85" s="26" t="s">
        <v>78</v>
      </c>
      <c r="C85" s="13">
        <v>0</v>
      </c>
      <c r="D85" s="13">
        <v>0</v>
      </c>
      <c r="E85" s="13">
        <v>0</v>
      </c>
      <c r="F85" s="13">
        <f t="shared" si="2"/>
        <v>0</v>
      </c>
      <c r="G85" s="12">
        <f t="shared" si="3"/>
        <v>0</v>
      </c>
    </row>
    <row r="86" spans="1:7" x14ac:dyDescent="0.2">
      <c r="A86" s="9">
        <v>1272</v>
      </c>
      <c r="B86" s="26" t="s">
        <v>79</v>
      </c>
      <c r="C86" s="13">
        <v>0</v>
      </c>
      <c r="D86" s="13">
        <v>0</v>
      </c>
      <c r="E86" s="13">
        <v>0</v>
      </c>
      <c r="F86" s="13">
        <f t="shared" si="2"/>
        <v>0</v>
      </c>
      <c r="G86" s="12">
        <f t="shared" si="3"/>
        <v>0</v>
      </c>
    </row>
    <row r="87" spans="1:7" x14ac:dyDescent="0.2">
      <c r="A87" s="9">
        <v>1273</v>
      </c>
      <c r="B87" s="26" t="s">
        <v>80</v>
      </c>
      <c r="C87" s="13">
        <v>0</v>
      </c>
      <c r="D87" s="13">
        <v>0</v>
      </c>
      <c r="E87" s="13">
        <v>0</v>
      </c>
      <c r="F87" s="13">
        <f t="shared" si="2"/>
        <v>0</v>
      </c>
      <c r="G87" s="12">
        <f t="shared" si="3"/>
        <v>0</v>
      </c>
    </row>
    <row r="88" spans="1:7" x14ac:dyDescent="0.2">
      <c r="A88" s="9">
        <v>1274</v>
      </c>
      <c r="B88" s="26" t="s">
        <v>81</v>
      </c>
      <c r="C88" s="13">
        <v>0</v>
      </c>
      <c r="D88" s="13">
        <v>0</v>
      </c>
      <c r="E88" s="13">
        <v>0</v>
      </c>
      <c r="F88" s="13">
        <f t="shared" si="2"/>
        <v>0</v>
      </c>
      <c r="G88" s="12">
        <f t="shared" si="3"/>
        <v>0</v>
      </c>
    </row>
    <row r="89" spans="1:7" x14ac:dyDescent="0.2">
      <c r="A89" s="9">
        <v>1275</v>
      </c>
      <c r="B89" s="26" t="s">
        <v>82</v>
      </c>
      <c r="C89" s="13">
        <v>0</v>
      </c>
      <c r="D89" s="13">
        <v>0</v>
      </c>
      <c r="E89" s="13">
        <v>0</v>
      </c>
      <c r="F89" s="13">
        <f t="shared" si="2"/>
        <v>0</v>
      </c>
      <c r="G89" s="12">
        <f t="shared" si="3"/>
        <v>0</v>
      </c>
    </row>
    <row r="90" spans="1:7" x14ac:dyDescent="0.2">
      <c r="A90" s="9">
        <v>1279</v>
      </c>
      <c r="B90" s="26" t="s">
        <v>83</v>
      </c>
      <c r="C90" s="10">
        <v>0</v>
      </c>
      <c r="D90" s="10">
        <v>0</v>
      </c>
      <c r="E90" s="10">
        <v>0</v>
      </c>
      <c r="F90" s="10">
        <f t="shared" si="2"/>
        <v>0</v>
      </c>
      <c r="G90" s="11">
        <f t="shared" si="3"/>
        <v>0</v>
      </c>
    </row>
    <row r="91" spans="1:7" x14ac:dyDescent="0.2">
      <c r="A91" s="5">
        <v>1280</v>
      </c>
      <c r="B91" s="27" t="s">
        <v>99</v>
      </c>
      <c r="C91" s="7">
        <f>SUM(C92:C96)</f>
        <v>0</v>
      </c>
      <c r="D91" s="7">
        <f>SUM(D92:D96)</f>
        <v>0</v>
      </c>
      <c r="E91" s="7">
        <f>SUM(E92:E96)</f>
        <v>0</v>
      </c>
      <c r="F91" s="7">
        <f t="shared" si="2"/>
        <v>0</v>
      </c>
      <c r="G91" s="8">
        <f t="shared" si="3"/>
        <v>0</v>
      </c>
    </row>
    <row r="92" spans="1:7" x14ac:dyDescent="0.2">
      <c r="A92" s="9">
        <v>1281</v>
      </c>
      <c r="B92" s="26" t="s">
        <v>84</v>
      </c>
      <c r="C92" s="13">
        <v>0</v>
      </c>
      <c r="D92" s="13">
        <v>0</v>
      </c>
      <c r="E92" s="13">
        <v>0</v>
      </c>
      <c r="F92" s="13">
        <f t="shared" si="2"/>
        <v>0</v>
      </c>
      <c r="G92" s="12">
        <f t="shared" si="3"/>
        <v>0</v>
      </c>
    </row>
    <row r="93" spans="1:7" ht="22.5" x14ac:dyDescent="0.2">
      <c r="A93" s="9">
        <v>1282</v>
      </c>
      <c r="B93" s="26" t="s">
        <v>85</v>
      </c>
      <c r="C93" s="13">
        <v>0</v>
      </c>
      <c r="D93" s="13">
        <v>0</v>
      </c>
      <c r="E93" s="13">
        <v>0</v>
      </c>
      <c r="F93" s="13">
        <f t="shared" si="2"/>
        <v>0</v>
      </c>
      <c r="G93" s="12">
        <f t="shared" si="3"/>
        <v>0</v>
      </c>
    </row>
    <row r="94" spans="1:7" x14ac:dyDescent="0.2">
      <c r="A94" s="9">
        <v>1283</v>
      </c>
      <c r="B94" s="26" t="s">
        <v>86</v>
      </c>
      <c r="C94" s="13">
        <v>0</v>
      </c>
      <c r="D94" s="13">
        <v>0</v>
      </c>
      <c r="E94" s="13">
        <v>0</v>
      </c>
      <c r="F94" s="13">
        <f t="shared" si="2"/>
        <v>0</v>
      </c>
      <c r="G94" s="12">
        <f t="shared" si="3"/>
        <v>0</v>
      </c>
    </row>
    <row r="95" spans="1:7" x14ac:dyDescent="0.2">
      <c r="A95" s="9">
        <v>1284</v>
      </c>
      <c r="B95" s="26" t="s">
        <v>87</v>
      </c>
      <c r="C95" s="13">
        <v>0</v>
      </c>
      <c r="D95" s="13">
        <v>0</v>
      </c>
      <c r="E95" s="13">
        <v>0</v>
      </c>
      <c r="F95" s="13">
        <f t="shared" si="2"/>
        <v>0</v>
      </c>
      <c r="G95" s="12">
        <f t="shared" si="3"/>
        <v>0</v>
      </c>
    </row>
    <row r="96" spans="1:7" x14ac:dyDescent="0.2">
      <c r="A96" s="9">
        <v>1289</v>
      </c>
      <c r="B96" s="26" t="s">
        <v>88</v>
      </c>
      <c r="C96" s="13">
        <v>0</v>
      </c>
      <c r="D96" s="13">
        <v>0</v>
      </c>
      <c r="E96" s="13">
        <v>0</v>
      </c>
      <c r="F96" s="13">
        <f t="shared" si="2"/>
        <v>0</v>
      </c>
      <c r="G96" s="12">
        <f t="shared" si="3"/>
        <v>0</v>
      </c>
    </row>
    <row r="97" spans="1:7" x14ac:dyDescent="0.2">
      <c r="A97" s="38">
        <v>1290</v>
      </c>
      <c r="B97" s="27" t="s">
        <v>89</v>
      </c>
      <c r="C97" s="7">
        <f>SUM(C98:C100)</f>
        <v>0</v>
      </c>
      <c r="D97" s="7">
        <f>SUM(D98:D100)</f>
        <v>0</v>
      </c>
      <c r="E97" s="7">
        <f>SUM(E98:E100)</f>
        <v>0</v>
      </c>
      <c r="F97" s="7">
        <f t="shared" si="2"/>
        <v>0</v>
      </c>
      <c r="G97" s="8">
        <f t="shared" si="3"/>
        <v>0</v>
      </c>
    </row>
    <row r="98" spans="1:7" x14ac:dyDescent="0.2">
      <c r="A98" s="9">
        <v>1291</v>
      </c>
      <c r="B98" s="26" t="s">
        <v>90</v>
      </c>
      <c r="C98" s="13">
        <v>0</v>
      </c>
      <c r="D98" s="13">
        <v>0</v>
      </c>
      <c r="E98" s="13">
        <v>0</v>
      </c>
      <c r="F98" s="13">
        <f t="shared" si="2"/>
        <v>0</v>
      </c>
      <c r="G98" s="12">
        <f t="shared" si="3"/>
        <v>0</v>
      </c>
    </row>
    <row r="99" spans="1:7" x14ac:dyDescent="0.2">
      <c r="A99" s="9">
        <v>1292</v>
      </c>
      <c r="B99" s="26" t="s">
        <v>91</v>
      </c>
      <c r="C99" s="13">
        <v>0</v>
      </c>
      <c r="D99" s="13">
        <v>0</v>
      </c>
      <c r="E99" s="13">
        <v>0</v>
      </c>
      <c r="F99" s="13">
        <f t="shared" si="2"/>
        <v>0</v>
      </c>
      <c r="G99" s="12">
        <f t="shared" si="3"/>
        <v>0</v>
      </c>
    </row>
    <row r="100" spans="1:7" x14ac:dyDescent="0.2">
      <c r="A100" s="16">
        <v>1293</v>
      </c>
      <c r="B100" s="29" t="s">
        <v>92</v>
      </c>
      <c r="C100" s="17">
        <v>0</v>
      </c>
      <c r="D100" s="17">
        <v>0</v>
      </c>
      <c r="E100" s="17">
        <v>0</v>
      </c>
      <c r="F100" s="17">
        <f t="shared" si="2"/>
        <v>0</v>
      </c>
      <c r="G100" s="18">
        <f t="shared" si="3"/>
        <v>0</v>
      </c>
    </row>
    <row r="102" spans="1:7" x14ac:dyDescent="0.2">
      <c r="A102" s="30" t="s">
        <v>110</v>
      </c>
      <c r="B102" s="31"/>
      <c r="C102" s="31"/>
      <c r="D102" s="32"/>
    </row>
    <row r="103" spans="1:7" x14ac:dyDescent="0.2">
      <c r="A103" s="33"/>
      <c r="B103" s="33"/>
      <c r="C103" s="33"/>
      <c r="D103" s="32"/>
    </row>
    <row r="104" spans="1:7" x14ac:dyDescent="0.2">
      <c r="A104" s="34"/>
      <c r="B104" s="35"/>
      <c r="C104" s="34"/>
      <c r="D104" s="34"/>
    </row>
    <row r="105" spans="1:7" x14ac:dyDescent="0.2">
      <c r="A105" s="34"/>
      <c r="B105" s="34"/>
      <c r="C105" s="34"/>
      <c r="D105" s="34"/>
    </row>
    <row r="106" spans="1:7" x14ac:dyDescent="0.2">
      <c r="A106" s="34"/>
      <c r="B106" s="36" t="s">
        <v>111</v>
      </c>
      <c r="C106" s="34"/>
      <c r="D106" s="36" t="s">
        <v>111</v>
      </c>
    </row>
    <row r="107" spans="1:7" ht="56.25" x14ac:dyDescent="0.2">
      <c r="A107" s="34"/>
      <c r="B107" s="42" t="s">
        <v>122</v>
      </c>
      <c r="C107" s="37"/>
      <c r="D107" s="43" t="s">
        <v>123</v>
      </c>
    </row>
  </sheetData>
  <sheetProtection algorithmName="SHA-512" hashValue="iY+nGkYOq2xWU1CHlTVO1/QuyldJ6DmnTJ9KirAka2P1z5Wnr91tQpCfD+q8lnQ1hE4wVaUFxEv+IIR3hCMN+Q==" saltValue="Pe0/y2pIuGH4cEs+enLrGA==" spinCount="100000" sheet="1" objects="1" scenarios="1" formatCells="0" formatColumns="0" formatRows="0" autoFilter="0"/>
  <autoFilter ref="A2:G100"/>
  <mergeCells count="1">
    <mergeCell ref="A1:G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0"/>
  <sheetViews>
    <sheetView zoomScale="120" zoomScaleNormal="120" zoomScaleSheetLayoutView="100" workbookViewId="0">
      <selection activeCell="A19" sqref="A19"/>
    </sheetView>
  </sheetViews>
  <sheetFormatPr baseColWidth="10" defaultRowHeight="11.25" x14ac:dyDescent="0.2"/>
  <cols>
    <col min="1" max="1" width="146.6640625" customWidth="1"/>
  </cols>
  <sheetData>
    <row r="1" spans="1:1" x14ac:dyDescent="0.2">
      <c r="A1" s="19" t="s">
        <v>100</v>
      </c>
    </row>
    <row r="2" spans="1:1" ht="11.25" customHeight="1" x14ac:dyDescent="0.2">
      <c r="A2" s="20" t="s">
        <v>112</v>
      </c>
    </row>
    <row r="3" spans="1:1" ht="11.25" customHeight="1" x14ac:dyDescent="0.2">
      <c r="A3" s="20" t="s">
        <v>101</v>
      </c>
    </row>
    <row r="4" spans="1:1" ht="11.25" customHeight="1" x14ac:dyDescent="0.2">
      <c r="A4" s="20" t="s">
        <v>108</v>
      </c>
    </row>
    <row r="5" spans="1:1" ht="11.25" customHeight="1" x14ac:dyDescent="0.2">
      <c r="A5" s="20" t="s">
        <v>117</v>
      </c>
    </row>
    <row r="6" spans="1:1" ht="11.25" customHeight="1" x14ac:dyDescent="0.2">
      <c r="A6" s="20" t="s">
        <v>118</v>
      </c>
    </row>
    <row r="7" spans="1:1" x14ac:dyDescent="0.2">
      <c r="A7" s="20" t="s">
        <v>119</v>
      </c>
    </row>
    <row r="8" spans="1:1" x14ac:dyDescent="0.2">
      <c r="A8" s="20" t="s">
        <v>120</v>
      </c>
    </row>
    <row r="9" spans="1:1" x14ac:dyDescent="0.2">
      <c r="A9" s="20"/>
    </row>
    <row r="10" spans="1:1" x14ac:dyDescent="0.2">
      <c r="A10" s="21" t="s">
        <v>102</v>
      </c>
    </row>
    <row r="11" spans="1:1" ht="11.25" customHeight="1" x14ac:dyDescent="0.2">
      <c r="A11" s="20" t="s">
        <v>107</v>
      </c>
    </row>
    <row r="12" spans="1:1" ht="11.25" customHeight="1" x14ac:dyDescent="0.2">
      <c r="A12" s="20"/>
    </row>
    <row r="13" spans="1:1" ht="11.25" customHeight="1" x14ac:dyDescent="0.2">
      <c r="A13" s="21" t="s">
        <v>105</v>
      </c>
    </row>
    <row r="14" spans="1:1" ht="11.25" customHeight="1" x14ac:dyDescent="0.2">
      <c r="A14" s="20" t="s">
        <v>106</v>
      </c>
    </row>
    <row r="15" spans="1:1" x14ac:dyDescent="0.2">
      <c r="A15" s="20"/>
    </row>
    <row r="16" spans="1:1" ht="11.25" customHeight="1" x14ac:dyDescent="0.2">
      <c r="A16" s="21" t="s">
        <v>103</v>
      </c>
    </row>
    <row r="17" spans="1:1" ht="14.1" customHeight="1" x14ac:dyDescent="0.2">
      <c r="A17" s="22" t="s">
        <v>104</v>
      </c>
    </row>
    <row r="18" spans="1:1" x14ac:dyDescent="0.2">
      <c r="A18" s="20"/>
    </row>
    <row r="19" spans="1:1" x14ac:dyDescent="0.2">
      <c r="A19" s="20"/>
    </row>
    <row r="20" spans="1:1" x14ac:dyDescent="0.2">
      <c r="A20" s="20"/>
    </row>
  </sheetData>
  <sheetProtection algorithmName="SHA-512" hashValue="4ftc44M/PhyosI3JrlPrLHeMXNZN5x61ToFr1F2H+jwlRustIlbRvrqxoryWoK0MnxjUWYwhzmAacaARA3nt+g==" saltValue="sKobPLyij2nTX765eyA7kw==" spinCount="100000" sheet="1" objects="1" scenarios="1"/>
  <pageMargins left="0.70866141732283472" right="0.70866141732283472" top="0.74803149606299213" bottom="0.74803149606299213" header="0.31496062992125984" footer="0.31496062992125984"/>
  <pageSetup orientation="landscape" r:id="rId1"/>
  <headerFooter>
    <oddHeader>&amp;C&amp;10ESTADO ANALÍTICO DEL ACTIVO</oddHeader>
    <oddFooter>&amp;L&amp;A&amp;R&amp;F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5CE3260-E938-4519-B043-9EF89CF0BA17}">
  <ds:schemaRefs>
    <ds:schemaRef ds:uri="http://schemas.microsoft.com/office/2006/documentManagement/types"/>
    <ds:schemaRef ds:uri="http://www.w3.org/XML/1998/namespace"/>
    <ds:schemaRef ds:uri="http://purl.org/dc/dcmitype/"/>
    <ds:schemaRef ds:uri="http://schemas.microsoft.com/office/infopath/2007/PartnerControls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EAA</vt:lpstr>
      <vt:lpstr>Instructivo_EAA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Viry Caballero</cp:lastModifiedBy>
  <dcterms:created xsi:type="dcterms:W3CDTF">2014-02-09T04:04:15Z</dcterms:created>
  <dcterms:modified xsi:type="dcterms:W3CDTF">2018-01-26T03:03:51Z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